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0" yWindow="0" windowWidth="16905" windowHeight="13200" tabRatio="906"/>
  </bookViews>
  <sheets>
    <sheet name="ER-Acciones" sheetId="12" r:id="rId1"/>
  </sheets>
  <externalReferences>
    <externalReference r:id="rId2"/>
    <externalReference r:id="rId3"/>
    <externalReference r:id="rId4"/>
  </externalReferences>
  <definedNames>
    <definedName name="_xlnm._FilterDatabase" localSheetId="0" hidden="1">'ER-Acciones'!$A$5:$A$116</definedName>
    <definedName name="_xlnm.Print_Area" localSheetId="0">'ER-Acciones'!$A$1:$AB$117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M110" i="12" l="1"/>
  <c r="K110" i="12"/>
  <c r="I110" i="12"/>
  <c r="G110" i="12"/>
  <c r="E110" i="12"/>
  <c r="C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Y90" i="12"/>
  <c r="W90" i="12"/>
  <c r="V89" i="12"/>
  <c r="G89" i="12"/>
  <c r="E89" i="12"/>
  <c r="C89" i="12"/>
  <c r="V88" i="12"/>
  <c r="G88" i="12"/>
  <c r="E88" i="12"/>
  <c r="C88" i="12"/>
  <c r="V87" i="12"/>
  <c r="G87" i="12"/>
  <c r="E87" i="12"/>
  <c r="C87" i="12"/>
  <c r="V86" i="12"/>
  <c r="G86" i="12"/>
  <c r="E86" i="12"/>
  <c r="C86" i="12"/>
  <c r="V85" i="12"/>
  <c r="G85" i="12"/>
  <c r="E85" i="12"/>
  <c r="C85" i="12"/>
  <c r="V84" i="12"/>
  <c r="G84" i="12"/>
  <c r="E84" i="12"/>
  <c r="C84" i="12"/>
  <c r="V83" i="12"/>
  <c r="G83" i="12"/>
  <c r="B83" i="12" s="1"/>
  <c r="E83" i="12"/>
  <c r="C83" i="12"/>
  <c r="V82" i="12"/>
  <c r="G82" i="12"/>
  <c r="E82" i="12"/>
  <c r="C82" i="12"/>
  <c r="B82" i="12"/>
  <c r="V81" i="12"/>
  <c r="G81" i="12"/>
  <c r="E81" i="12"/>
  <c r="C81" i="12"/>
  <c r="V80" i="12"/>
  <c r="G80" i="12"/>
  <c r="E80" i="12"/>
  <c r="C80" i="12"/>
  <c r="B80" i="12" s="1"/>
  <c r="V79" i="12"/>
  <c r="G79" i="12"/>
  <c r="E79" i="12"/>
  <c r="C79" i="12"/>
  <c r="B79" i="12" s="1"/>
  <c r="V78" i="12"/>
  <c r="G78" i="12"/>
  <c r="E78" i="12"/>
  <c r="E90" i="12" s="1"/>
  <c r="C78" i="12"/>
  <c r="B78" i="12" s="1"/>
  <c r="O68" i="12"/>
  <c r="N68" i="12"/>
  <c r="M68" i="12"/>
  <c r="L68" i="12"/>
  <c r="K68" i="12"/>
  <c r="J68" i="12"/>
  <c r="I68" i="12"/>
  <c r="H68" i="12"/>
  <c r="G68" i="12"/>
  <c r="F68" i="12"/>
  <c r="E68" i="12"/>
  <c r="D68" i="12"/>
  <c r="P67" i="12"/>
  <c r="P66" i="12"/>
  <c r="P65" i="12"/>
  <c r="P64" i="12"/>
  <c r="P63" i="12"/>
  <c r="P62" i="12"/>
  <c r="P61" i="12"/>
  <c r="P60" i="12"/>
  <c r="P59" i="12"/>
  <c r="P58" i="12"/>
  <c r="P57" i="12"/>
  <c r="P56" i="12"/>
  <c r="P55" i="12"/>
  <c r="P54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X24" i="12"/>
  <c r="Z20" i="12" s="1"/>
  <c r="P24" i="12"/>
  <c r="P23" i="12"/>
  <c r="P22" i="12"/>
  <c r="P21" i="12"/>
  <c r="P20" i="12"/>
  <c r="Z19" i="12"/>
  <c r="P19" i="12"/>
  <c r="P18" i="12"/>
  <c r="P17" i="12"/>
  <c r="P16" i="12"/>
  <c r="K111" i="12" l="1"/>
  <c r="Z23" i="12"/>
  <c r="B85" i="12"/>
  <c r="B89" i="12"/>
  <c r="Q19" i="12"/>
  <c r="B87" i="12"/>
  <c r="G90" i="12"/>
  <c r="B86" i="12"/>
  <c r="B84" i="12"/>
  <c r="B88" i="12"/>
  <c r="G111" i="12"/>
  <c r="P68" i="12"/>
  <c r="Q30" i="12" s="1"/>
  <c r="Z21" i="12"/>
  <c r="V90" i="12"/>
  <c r="Y91" i="12" s="1"/>
  <c r="I111" i="12"/>
  <c r="Z16" i="12"/>
  <c r="B81" i="12"/>
  <c r="B90" i="12" s="1"/>
  <c r="E91" i="12" s="1"/>
  <c r="B110" i="12"/>
  <c r="Q63" i="12"/>
  <c r="Q32" i="12"/>
  <c r="Q64" i="12"/>
  <c r="Q25" i="12"/>
  <c r="Q49" i="12"/>
  <c r="Q26" i="12"/>
  <c r="Q50" i="12"/>
  <c r="W91" i="12"/>
  <c r="Q20" i="12"/>
  <c r="Q18" i="12"/>
  <c r="Q27" i="12"/>
  <c r="Q59" i="12"/>
  <c r="Q67" i="12"/>
  <c r="Q28" i="12"/>
  <c r="Q60" i="12"/>
  <c r="Q17" i="12"/>
  <c r="Q37" i="12"/>
  <c r="E111" i="12"/>
  <c r="C111" i="12"/>
  <c r="M111" i="12"/>
  <c r="Z18" i="12"/>
  <c r="C90" i="12"/>
  <c r="Z22" i="12"/>
  <c r="Z17" i="12"/>
  <c r="Q52" i="12" l="1"/>
  <c r="Q55" i="12"/>
  <c r="Q53" i="12"/>
  <c r="Q44" i="12"/>
  <c r="Q43" i="12"/>
  <c r="Q66" i="12"/>
  <c r="Q65" i="12"/>
  <c r="Q48" i="12"/>
  <c r="Q21" i="12"/>
  <c r="Q62" i="12"/>
  <c r="Q61" i="12"/>
  <c r="Q51" i="12"/>
  <c r="Q45" i="12"/>
  <c r="Q36" i="12"/>
  <c r="Q35" i="12"/>
  <c r="Q58" i="12"/>
  <c r="Q57" i="12"/>
  <c r="Q54" i="12"/>
  <c r="Q47" i="12"/>
  <c r="Q46" i="12"/>
  <c r="Q29" i="12"/>
  <c r="Q22" i="12"/>
  <c r="Q16" i="12"/>
  <c r="Q42" i="12"/>
  <c r="Q41" i="12"/>
  <c r="Q56" i="12"/>
  <c r="Q39" i="12"/>
  <c r="Q38" i="12"/>
  <c r="Q23" i="12"/>
  <c r="Q24" i="12"/>
  <c r="Q34" i="12"/>
  <c r="Q33" i="12"/>
  <c r="Q40" i="12"/>
  <c r="Q31" i="12"/>
  <c r="C91" i="12"/>
  <c r="G91" i="12"/>
</calcChain>
</file>

<file path=xl/sharedStrings.xml><?xml version="1.0" encoding="utf-8"?>
<sst xmlns="http://schemas.openxmlformats.org/spreadsheetml/2006/main" count="166" uniqueCount="111">
  <si>
    <t xml:space="preserve">Mes </t>
  </si>
  <si>
    <t>Total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</si>
  <si>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</si>
  <si>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</si>
  <si>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</si>
  <si>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</si>
  <si>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</si>
  <si>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</si>
  <si>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</si>
  <si>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</si>
  <si>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</si>
  <si>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</si>
  <si>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</si>
  <si>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</si>
  <si>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</si>
  <si>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</si>
  <si>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</si>
  <si>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Septiembre</t>
  </si>
  <si>
    <t>Adolescentes</t>
  </si>
  <si>
    <t>-</t>
  </si>
  <si>
    <t>Infancia</t>
  </si>
  <si>
    <t>Niñez</t>
  </si>
  <si>
    <t>Jóvenes</t>
  </si>
  <si>
    <t>Adultos</t>
  </si>
  <si>
    <t>N°</t>
  </si>
  <si>
    <t>Sin información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</si>
  <si>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</si>
  <si>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Periodo:  Enero - Diciembre, 2019</t>
  </si>
  <si>
    <t>Cuadro N° 1: Número de participantes en las acciones, según Estrategia Rural</t>
  </si>
  <si>
    <t>Cuadro N° 2: Participantes según grupos de edad</t>
  </si>
  <si>
    <t>Estrategia Rural</t>
  </si>
  <si>
    <t>Grupo de Edad</t>
  </si>
  <si>
    <t>Participantes de las acciones</t>
  </si>
  <si>
    <t>Anco</t>
  </si>
  <si>
    <t>(&lt; 6 años)</t>
  </si>
  <si>
    <t>Ayna</t>
  </si>
  <si>
    <t>(6 -11 años)</t>
  </si>
  <si>
    <t>Bernal</t>
  </si>
  <si>
    <t>(12 - 14 años)</t>
  </si>
  <si>
    <t>Cenepa</t>
  </si>
  <si>
    <t>Adolescentes Tardios</t>
  </si>
  <si>
    <t>(15 - 17 años)</t>
  </si>
  <si>
    <t>Chaglla</t>
  </si>
  <si>
    <t>(18 - 29 años)</t>
  </si>
  <si>
    <t>Challhuahuacho</t>
  </si>
  <si>
    <t>(30 - 59 años)</t>
  </si>
  <si>
    <t>Chongoyape</t>
  </si>
  <si>
    <t>Adultos Mayores</t>
  </si>
  <si>
    <t>(60 a + años)</t>
  </si>
  <si>
    <t>Chumuch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</si>
  <si>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</si>
  <si>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</si>
  <si>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</si>
  <si>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</si>
  <si>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</si>
  <si>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</si>
  <si>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</si>
  <si>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</si>
  <si>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</si>
  <si>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</si>
  <si>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</si>
  <si>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Masisea</t>
  </si>
  <si>
    <t>Mazán</t>
  </si>
  <si>
    <t>Molino</t>
  </si>
  <si>
    <t>Oyolo</t>
  </si>
  <si>
    <t>Palca - Tacna</t>
  </si>
  <si>
    <t>Palca - Tarma</t>
  </si>
  <si>
    <t>Parinari</t>
  </si>
  <si>
    <t>Pastaza</t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</si>
  <si>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</si>
  <si>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</si>
  <si>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</si>
  <si>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</si>
  <si>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t>Pinto Recodo</t>
  </si>
  <si>
    <t>Polvora</t>
  </si>
  <si>
    <t>Pongo de Caynarachi</t>
  </si>
  <si>
    <t>Rio Tambo</t>
  </si>
  <si>
    <t>Sama</t>
  </si>
  <si>
    <t>San Pablo</t>
  </si>
  <si>
    <t>San Pedro de Coris</t>
  </si>
  <si>
    <t>Tahuamanu</t>
  </si>
  <si>
    <t>Tapo</t>
  </si>
  <si>
    <t>Tigre</t>
  </si>
  <si>
    <t>Tuman</t>
  </si>
  <si>
    <t>Bella Unión</t>
  </si>
  <si>
    <t>Casitas</t>
  </si>
  <si>
    <t>Niepos</t>
  </si>
  <si>
    <t>Ocobamba</t>
  </si>
  <si>
    <t>Salcahuasi</t>
  </si>
  <si>
    <t>Usquil</t>
  </si>
  <si>
    <t>Vilcanchos</t>
  </si>
  <si>
    <t>Yanama</t>
  </si>
  <si>
    <t>Tantará</t>
  </si>
  <si>
    <t>Palcazu</t>
  </si>
  <si>
    <t>1/ Incluye a la persona que participó una o más veces en las acciones de la ER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</si>
  <si>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</si>
  <si>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</si>
  <si>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</si>
  <si>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Sensibilización y desarrollo de capacidades en la población para enfrentar la VCMIGF.</t>
  </si>
  <si>
    <t>Implementación de una ruta de atención y prevención de la VFS en los niveles provincial, distrital y comunal.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</si>
  <si>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</si>
  <si>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</si>
  <si>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</si>
  <si>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</si>
  <si>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</si>
  <si>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</si>
  <si>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</si>
  <si>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</si>
  <si>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</si>
  <si>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Unidad de Generación de Información y Gestión del Conocimiento - UGIGC/ AURORA/ MIMP</t>
    </r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</si>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</sst>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1"/>
      <name val="Arial"/>
      <family val="2"/>
    </font>
    <font>
      <sz val="14"/>
      <color rgb="FFFF8080"/>
      <name val="Arial Narrow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8"/>
      <color theme="3"/>
      <name val="Arial Narrow"/>
      <family val="2"/>
    </font>
    <font>
      <vertAlign val="superscript"/>
      <sz val="12"/>
      <color indexed="8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43434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4" fillId="2" borderId="0" xfId="0" applyFont="1" applyFill="1"/>
    <xf numFmtId="0" fontId="6" fillId="5" borderId="0" xfId="0" applyFont="1" applyFill="1" applyAlignment="1">
      <alignment horizontal="centerContinuous" vertical="center"/>
    </xf>
    <xf numFmtId="0" fontId="7" fillId="5" borderId="0" xfId="0" applyFont="1" applyFill="1" applyAlignment="1">
      <alignment horizontal="centerContinuous" vertical="center"/>
    </xf>
    <xf numFmtId="0" fontId="8" fillId="5" borderId="0" xfId="0" applyFont="1" applyFill="1" applyAlignment="1">
      <alignment horizontal="centerContinuous" vertical="center"/>
    </xf>
    <xf numFmtId="0" fontId="7" fillId="5" borderId="0" xfId="0" applyFont="1" applyFill="1"/>
    <xf numFmtId="0" fontId="4" fillId="5" borderId="0" xfId="0" applyFont="1" applyFill="1"/>
    <xf numFmtId="0" fontId="5" fillId="6" borderId="2" xfId="0" applyFont="1" applyFill="1" applyBorder="1" applyAlignment="1">
      <alignment horizontal="centerContinuous" vertical="center" wrapText="1"/>
    </xf>
    <xf numFmtId="0" fontId="5" fillId="6" borderId="7" xfId="0" applyFont="1" applyFill="1" applyBorder="1" applyAlignment="1">
      <alignment horizontal="centerContinuous" vertical="center" wrapText="1"/>
    </xf>
    <xf numFmtId="0" fontId="13" fillId="6" borderId="7" xfId="0" applyFont="1" applyFill="1" applyBorder="1" applyAlignment="1">
      <alignment horizontal="centerContinuous" vertical="center" wrapText="1"/>
    </xf>
    <xf numFmtId="0" fontId="15" fillId="7" borderId="0" xfId="0" applyFont="1" applyFill="1" applyAlignment="1">
      <alignment horizontal="center" vertical="center"/>
    </xf>
    <xf numFmtId="0" fontId="4" fillId="7" borderId="0" xfId="0" applyFont="1" applyFill="1"/>
    <xf numFmtId="0" fontId="4" fillId="5" borderId="9" xfId="0" applyFont="1" applyFill="1" applyBorder="1"/>
    <xf numFmtId="0" fontId="17" fillId="7" borderId="0" xfId="0" applyFont="1" applyFill="1" applyAlignment="1">
      <alignment vertical="center" wrapText="1"/>
    </xf>
    <xf numFmtId="0" fontId="18" fillId="5" borderId="25" xfId="0" applyFont="1" applyFill="1" applyBorder="1" applyAlignment="1">
      <alignment horizontal="center" vertical="center"/>
    </xf>
    <xf numFmtId="3" fontId="19" fillId="5" borderId="27" xfId="0" quotePrefix="1" applyNumberFormat="1" applyFont="1" applyFill="1" applyBorder="1" applyAlignment="1">
      <alignment horizontal="center" vertical="center"/>
    </xf>
    <xf numFmtId="3" fontId="19" fillId="5" borderId="28" xfId="0" quotePrefix="1" applyNumberFormat="1" applyFont="1" applyFill="1" applyBorder="1" applyAlignment="1">
      <alignment horizontal="center" vertical="center"/>
    </xf>
    <xf numFmtId="3" fontId="19" fillId="5" borderId="29" xfId="0" quotePrefix="1" applyNumberFormat="1" applyFont="1" applyFill="1" applyBorder="1" applyAlignment="1">
      <alignment horizontal="center" vertical="center"/>
    </xf>
    <xf numFmtId="9" fontId="20" fillId="9" borderId="30" xfId="3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/>
    </xf>
    <xf numFmtId="3" fontId="19" fillId="7" borderId="0" xfId="0" applyNumberFormat="1" applyFont="1" applyFill="1" applyAlignment="1">
      <alignment horizontal="center"/>
    </xf>
    <xf numFmtId="0" fontId="21" fillId="7" borderId="31" xfId="0" applyFont="1" applyFill="1" applyBorder="1" applyAlignment="1">
      <alignment horizontal="left" vertical="center" indent="2"/>
    </xf>
    <xf numFmtId="0" fontId="22" fillId="7" borderId="31" xfId="0" applyFont="1" applyFill="1" applyBorder="1" applyAlignment="1">
      <alignment vertical="center"/>
    </xf>
    <xf numFmtId="0" fontId="23" fillId="7" borderId="31" xfId="0" applyFont="1" applyFill="1" applyBorder="1" applyAlignment="1">
      <alignment horizontal="center" vertical="center"/>
    </xf>
    <xf numFmtId="3" fontId="18" fillId="7" borderId="32" xfId="0" applyNumberFormat="1" applyFont="1" applyFill="1" applyBorder="1" applyAlignment="1">
      <alignment horizontal="centerContinuous" vertical="center"/>
    </xf>
    <xf numFmtId="3" fontId="18" fillId="7" borderId="33" xfId="0" applyNumberFormat="1" applyFont="1" applyFill="1" applyBorder="1" applyAlignment="1">
      <alignment horizontal="centerContinuous" vertical="center"/>
    </xf>
    <xf numFmtId="3" fontId="18" fillId="7" borderId="0" xfId="0" applyNumberFormat="1" applyFont="1" applyFill="1" applyAlignment="1">
      <alignment vertical="center" wrapText="1"/>
    </xf>
    <xf numFmtId="3" fontId="4" fillId="5" borderId="0" xfId="0" applyNumberFormat="1" applyFont="1" applyFill="1"/>
    <xf numFmtId="3" fontId="18" fillId="7" borderId="35" xfId="0" applyNumberFormat="1" applyFont="1" applyFill="1" applyBorder="1" applyAlignment="1">
      <alignment horizontal="centerContinuous" vertical="center"/>
    </xf>
    <xf numFmtId="3" fontId="18" fillId="7" borderId="36" xfId="0" applyNumberFormat="1" applyFont="1" applyFill="1" applyBorder="1" applyAlignment="1">
      <alignment horizontal="centerContinuous" vertical="center"/>
    </xf>
    <xf numFmtId="0" fontId="20" fillId="10" borderId="38" xfId="0" applyFont="1" applyFill="1" applyBorder="1" applyAlignment="1">
      <alignment horizontal="centerContinuous" vertical="center"/>
    </xf>
    <xf numFmtId="0" fontId="21" fillId="10" borderId="39" xfId="0" applyFont="1" applyFill="1" applyBorder="1" applyAlignment="1">
      <alignment horizontal="centerContinuous" vertical="center"/>
    </xf>
    <xf numFmtId="0" fontId="20" fillId="10" borderId="39" xfId="0" applyFont="1" applyFill="1" applyBorder="1" applyAlignment="1">
      <alignment horizontal="centerContinuous" vertical="center"/>
    </xf>
    <xf numFmtId="3" fontId="20" fillId="10" borderId="39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Continuous" vertical="center" wrapText="1"/>
    </xf>
    <xf numFmtId="0" fontId="24" fillId="5" borderId="0" xfId="0" applyFont="1" applyFill="1" applyAlignment="1">
      <alignment horizontal="centerContinuous" vertical="center" wrapText="1"/>
    </xf>
    <xf numFmtId="0" fontId="25" fillId="7" borderId="0" xfId="0" applyFont="1" applyFill="1" applyAlignment="1">
      <alignment horizontal="center" vertical="center"/>
    </xf>
    <xf numFmtId="3" fontId="25" fillId="7" borderId="0" xfId="0" applyNumberFormat="1" applyFont="1" applyFill="1" applyAlignment="1">
      <alignment horizontal="center" vertical="center"/>
    </xf>
    <xf numFmtId="0" fontId="24" fillId="5" borderId="0" xfId="0" applyFont="1" applyFill="1" applyAlignment="1">
      <alignment vertical="center" wrapText="1"/>
    </xf>
    <xf numFmtId="3" fontId="25" fillId="7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center"/>
    </xf>
    <xf numFmtId="9" fontId="19" fillId="2" borderId="0" xfId="3" applyFont="1" applyFill="1" applyAlignment="1">
      <alignment horizontal="center"/>
    </xf>
    <xf numFmtId="9" fontId="19" fillId="2" borderId="0" xfId="3" applyFont="1" applyFill="1"/>
    <xf numFmtId="0" fontId="26" fillId="4" borderId="27" xfId="0" applyFont="1" applyFill="1" applyBorder="1" applyAlignment="1">
      <alignment horizontal="center" vertical="center"/>
    </xf>
    <xf numFmtId="3" fontId="20" fillId="10" borderId="42" xfId="0" applyNumberFormat="1" applyFont="1" applyFill="1" applyBorder="1" applyAlignment="1">
      <alignment horizontal="center" vertical="center"/>
    </xf>
    <xf numFmtId="3" fontId="20" fillId="10" borderId="43" xfId="0" applyNumberFormat="1" applyFont="1" applyFill="1" applyBorder="1" applyAlignment="1">
      <alignment horizontal="center" vertical="center"/>
    </xf>
    <xf numFmtId="9" fontId="20" fillId="10" borderId="44" xfId="3" applyFont="1" applyFill="1" applyBorder="1" applyAlignment="1">
      <alignment horizontal="center" vertical="center"/>
    </xf>
    <xf numFmtId="0" fontId="18" fillId="5" borderId="0" xfId="0" applyFont="1" applyFill="1" applyAlignment="1">
      <alignment horizontal="left" vertical="center"/>
    </xf>
    <xf numFmtId="3" fontId="19" fillId="5" borderId="0" xfId="0" quotePrefix="1" applyNumberFormat="1" applyFont="1" applyFill="1" applyAlignment="1">
      <alignment horizontal="center" vertical="center"/>
    </xf>
    <xf numFmtId="9" fontId="20" fillId="9" borderId="0" xfId="3" applyFont="1" applyFill="1" applyAlignment="1">
      <alignment horizontal="center" vertical="center"/>
    </xf>
    <xf numFmtId="0" fontId="28" fillId="3" borderId="0" xfId="0" applyFont="1" applyFill="1" applyAlignment="1">
      <alignment vertical="center"/>
    </xf>
    <xf numFmtId="0" fontId="24" fillId="5" borderId="0" xfId="0" applyFont="1" applyFill="1" applyAlignment="1">
      <alignment horizontal="centerContinuous" vertical="center"/>
    </xf>
    <xf numFmtId="0" fontId="17" fillId="8" borderId="11" xfId="0" applyFont="1" applyFill="1" applyBorder="1" applyAlignment="1">
      <alignment horizontal="center" vertical="center" wrapText="1"/>
    </xf>
    <xf numFmtId="0" fontId="18" fillId="7" borderId="33" xfId="0" applyFont="1" applyFill="1" applyBorder="1" applyAlignment="1">
      <alignment horizontal="left" vertical="center" indent="1"/>
    </xf>
    <xf numFmtId="3" fontId="19" fillId="7" borderId="34" xfId="0" applyNumberFormat="1" applyFont="1" applyFill="1" applyBorder="1" applyAlignment="1">
      <alignment horizontal="center" vertical="center"/>
    </xf>
    <xf numFmtId="0" fontId="18" fillId="7" borderId="36" xfId="0" applyFont="1" applyFill="1" applyBorder="1" applyAlignment="1">
      <alignment horizontal="left" vertical="center" indent="1"/>
    </xf>
    <xf numFmtId="0" fontId="18" fillId="7" borderId="38" xfId="0" applyFont="1" applyFill="1" applyBorder="1" applyAlignment="1">
      <alignment horizontal="left" vertical="center" indent="1"/>
    </xf>
    <xf numFmtId="3" fontId="19" fillId="7" borderId="39" xfId="0" applyNumberFormat="1" applyFont="1" applyFill="1" applyBorder="1" applyAlignment="1">
      <alignment horizontal="center" vertical="center"/>
    </xf>
    <xf numFmtId="0" fontId="20" fillId="10" borderId="36" xfId="0" applyFont="1" applyFill="1" applyBorder="1" applyAlignment="1">
      <alignment horizontal="center" vertical="center"/>
    </xf>
    <xf numFmtId="3" fontId="20" fillId="10" borderId="37" xfId="0" applyNumberFormat="1" applyFont="1" applyFill="1" applyBorder="1" applyAlignment="1">
      <alignment horizontal="center" vertical="center"/>
    </xf>
    <xf numFmtId="0" fontId="19" fillId="11" borderId="38" xfId="0" applyFont="1" applyFill="1" applyBorder="1" applyAlignment="1">
      <alignment horizontal="center" vertical="center"/>
    </xf>
    <xf numFmtId="9" fontId="19" fillId="11" borderId="39" xfId="3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9" fontId="19" fillId="3" borderId="0" xfId="3" applyFont="1" applyFill="1" applyAlignment="1">
      <alignment horizontal="center" vertical="center"/>
    </xf>
    <xf numFmtId="0" fontId="29" fillId="5" borderId="0" xfId="0" applyFont="1" applyFill="1"/>
    <xf numFmtId="0" fontId="4" fillId="5" borderId="46" xfId="0" applyFont="1" applyFill="1" applyBorder="1"/>
    <xf numFmtId="0" fontId="17" fillId="8" borderId="10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4" fillId="5" borderId="47" xfId="0" applyFont="1" applyFill="1" applyBorder="1"/>
    <xf numFmtId="0" fontId="5" fillId="2" borderId="0" xfId="0" applyFont="1" applyFill="1" applyAlignment="1">
      <alignment horizontal="left"/>
    </xf>
    <xf numFmtId="3" fontId="19" fillId="7" borderId="37" xfId="0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left"/>
    </xf>
    <xf numFmtId="0" fontId="30" fillId="3" borderId="0" xfId="0" applyFont="1" applyFill="1" applyAlignment="1">
      <alignment vertical="center"/>
    </xf>
    <xf numFmtId="9" fontId="31" fillId="5" borderId="0" xfId="14" applyFont="1" applyFill="1" applyAlignment="1">
      <alignment horizontal="center"/>
    </xf>
    <xf numFmtId="0" fontId="31" fillId="9" borderId="0" xfId="0" applyFont="1" applyFill="1"/>
    <xf numFmtId="0" fontId="16" fillId="8" borderId="1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9" fontId="19" fillId="11" borderId="39" xfId="3" applyFont="1" applyFill="1" applyBorder="1" applyAlignment="1">
      <alignment horizontal="center" vertical="center"/>
    </xf>
    <xf numFmtId="9" fontId="19" fillId="11" borderId="40" xfId="3" applyFont="1" applyFill="1" applyBorder="1" applyAlignment="1">
      <alignment horizontal="center" vertical="center"/>
    </xf>
    <xf numFmtId="3" fontId="20" fillId="10" borderId="37" xfId="0" applyNumberFormat="1" applyFont="1" applyFill="1" applyBorder="1" applyAlignment="1">
      <alignment horizontal="center" vertical="center"/>
    </xf>
    <xf numFmtId="3" fontId="20" fillId="10" borderId="35" xfId="0" applyNumberFormat="1" applyFont="1" applyFill="1" applyBorder="1" applyAlignment="1">
      <alignment horizontal="center" vertical="center"/>
    </xf>
    <xf numFmtId="3" fontId="18" fillId="7" borderId="37" xfId="0" applyNumberFormat="1" applyFont="1" applyFill="1" applyBorder="1" applyAlignment="1">
      <alignment horizontal="center" vertical="center" wrapText="1"/>
    </xf>
    <xf numFmtId="0" fontId="17" fillId="8" borderId="14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/>
    </xf>
    <xf numFmtId="3" fontId="18" fillId="7" borderId="37" xfId="0" applyNumberFormat="1" applyFont="1" applyFill="1" applyBorder="1" applyAlignment="1">
      <alignment horizontal="center" vertical="center"/>
    </xf>
    <xf numFmtId="3" fontId="18" fillId="7" borderId="35" xfId="0" applyNumberFormat="1" applyFont="1" applyFill="1" applyBorder="1" applyAlignment="1">
      <alignment horizontal="center" vertical="center" wrapText="1"/>
    </xf>
    <xf numFmtId="3" fontId="18" fillId="7" borderId="34" xfId="0" applyNumberFormat="1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 wrapText="1"/>
    </xf>
    <xf numFmtId="3" fontId="18" fillId="7" borderId="32" xfId="0" applyNumberFormat="1" applyFont="1" applyFill="1" applyBorder="1" applyAlignment="1">
      <alignment horizontal="center" vertical="center"/>
    </xf>
    <xf numFmtId="0" fontId="17" fillId="8" borderId="0" xfId="0" applyFont="1" applyFill="1" applyAlignment="1">
      <alignment horizontal="center" vertical="center" wrapText="1"/>
    </xf>
    <xf numFmtId="0" fontId="18" fillId="5" borderId="25" xfId="0" applyFont="1" applyFill="1" applyBorder="1" applyAlignment="1">
      <alignment horizontal="left" vertical="center"/>
    </xf>
    <xf numFmtId="0" fontId="18" fillId="5" borderId="26" xfId="0" applyFont="1" applyFill="1" applyBorder="1" applyAlignment="1">
      <alignment horizontal="left" vertical="center"/>
    </xf>
    <xf numFmtId="0" fontId="20" fillId="10" borderId="25" xfId="0" applyFont="1" applyFill="1" applyBorder="1" applyAlignment="1">
      <alignment horizontal="center" vertical="center"/>
    </xf>
    <xf numFmtId="0" fontId="20" fillId="10" borderId="41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/>
    </xf>
    <xf numFmtId="9" fontId="20" fillId="10" borderId="39" xfId="14" applyFont="1" applyFill="1" applyBorder="1" applyAlignment="1">
      <alignment horizontal="center" vertical="center"/>
    </xf>
    <xf numFmtId="9" fontId="20" fillId="10" borderId="40" xfId="14" applyFont="1" applyFill="1" applyBorder="1" applyAlignment="1">
      <alignment horizontal="center" vertical="center"/>
    </xf>
    <xf numFmtId="9" fontId="19" fillId="7" borderId="37" xfId="14" applyFont="1" applyFill="1" applyBorder="1" applyAlignment="1">
      <alignment horizontal="center" vertical="center"/>
    </xf>
    <xf numFmtId="9" fontId="19" fillId="7" borderId="35" xfId="14" applyFont="1" applyFill="1" applyBorder="1" applyAlignment="1">
      <alignment horizontal="center" vertical="center"/>
    </xf>
    <xf numFmtId="9" fontId="19" fillId="7" borderId="34" xfId="14" applyFont="1" applyFill="1" applyBorder="1" applyAlignment="1">
      <alignment horizontal="center" vertical="center"/>
    </xf>
    <xf numFmtId="9" fontId="19" fillId="7" borderId="32" xfId="14" applyFont="1" applyFill="1" applyBorder="1" applyAlignment="1">
      <alignment horizontal="center" vertical="center"/>
    </xf>
    <xf numFmtId="0" fontId="16" fillId="8" borderId="13" xfId="0" applyFont="1" applyFill="1" applyBorder="1" applyAlignment="1">
      <alignment horizontal="center" vertical="center" wrapText="1"/>
    </xf>
    <xf numFmtId="0" fontId="16" fillId="8" borderId="14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 wrapText="1"/>
    </xf>
    <xf numFmtId="0" fontId="16" fillId="8" borderId="21" xfId="0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16" fillId="8" borderId="2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4" fillId="5" borderId="8" xfId="0" applyFont="1" applyFill="1" applyBorder="1" applyAlignment="1">
      <alignment horizontal="center"/>
    </xf>
    <xf numFmtId="0" fontId="16" fillId="8" borderId="18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8" borderId="19" xfId="0" applyFont="1" applyFill="1" applyBorder="1" applyAlignment="1">
      <alignment horizontal="center" vertical="center" wrapText="1"/>
    </xf>
    <xf numFmtId="0" fontId="16" fillId="8" borderId="20" xfId="0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'ER-Acciones'!$A$78:$A$89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'ER-Acciones'!$B$78:$B$89</c:f>
              <c:numCache>
                <c:formatCode>#,##0</c:formatCode>
                <c:ptCount val="12"/>
                <c:pt idx="0">
                  <c:v>2532</c:v>
                </c:pt>
                <c:pt idx="1">
                  <c:v>3567</c:v>
                </c:pt>
                <c:pt idx="2">
                  <c:v>13263</c:v>
                </c:pt>
                <c:pt idx="3">
                  <c:v>8567</c:v>
                </c:pt>
                <c:pt idx="4">
                  <c:v>8034</c:v>
                </c:pt>
                <c:pt idx="5">
                  <c:v>9884</c:v>
                </c:pt>
                <c:pt idx="6">
                  <c:v>10855</c:v>
                </c:pt>
                <c:pt idx="7">
                  <c:v>11121</c:v>
                </c:pt>
                <c:pt idx="8">
                  <c:v>9238</c:v>
                </c:pt>
                <c:pt idx="9">
                  <c:v>17557</c:v>
                </c:pt>
                <c:pt idx="10">
                  <c:v>16040</c:v>
                </c:pt>
                <c:pt idx="11">
                  <c:v>6160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9C-4742-9A39-35B16E55B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DB-4FDB-8EED-82E1C9C773D0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DB-4FDB-8EED-82E1C9C773D0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DB-4FDB-8EED-82E1C9C773D0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DB-4FDB-8EED-82E1C9C773D0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DB-4FDB-8EED-82E1C9C773D0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DB-4FDB-8EED-82E1C9C773D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('ER-Acciones'!$C$97,'ER-Acciones'!$E$97,'ER-Acciones'!$G$97,'ER-Acciones'!$I$97,'ER-Acciones'!$K$97,'ER-Acciones'!$M$97,'ER-Acciones'!$O$97)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('ER-Acciones'!$C$110,'ER-Acciones'!$E$110,'ER-Acciones'!$G$110,'ER-Acciones'!$I$110,'ER-Acciones'!$K$110,'ER-Acciones'!$M$110,'ER-Acciones'!$O$110)</c:f>
              <c:numCache>
                <c:formatCode>#,##0</c:formatCode>
                <c:ptCount val="7"/>
                <c:pt idx="0">
                  <c:v>17549</c:v>
                </c:pt>
                <c:pt idx="1">
                  <c:v>46793</c:v>
                </c:pt>
                <c:pt idx="2">
                  <c:v>28990</c:v>
                </c:pt>
                <c:pt idx="3">
                  <c:v>1893</c:v>
                </c:pt>
                <c:pt idx="4">
                  <c:v>16864</c:v>
                </c:pt>
                <c:pt idx="5">
                  <c:v>4729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DB-4FDB-8EED-82E1C9C77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D3D-4F9A-BC65-4E1F5F68116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D3D-4F9A-BC65-4E1F5F68116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D3D-4F9A-BC65-4E1F5F68116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D3D-4F9A-BC65-4E1F5F68116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D3D-4F9A-BC65-4E1F5F68116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D3D-4F9A-BC65-4E1F5F68116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D3D-4F9A-BC65-4E1F5F68116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D3D-4F9A-BC65-4E1F5F681162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'ER-Acciones'!$X$16:$X$23</c:f>
              <c:numCache>
                <c:formatCode>#,##0</c:formatCode>
                <c:ptCount val="8"/>
                <c:pt idx="0">
                  <c:v>2068</c:v>
                </c:pt>
                <c:pt idx="1">
                  <c:v>14963</c:v>
                </c:pt>
                <c:pt idx="2">
                  <c:v>11599</c:v>
                </c:pt>
                <c:pt idx="3">
                  <c:v>10928</c:v>
                </c:pt>
                <c:pt idx="4">
                  <c:v>17265</c:v>
                </c:pt>
                <c:pt idx="5">
                  <c:v>49971</c:v>
                </c:pt>
                <c:pt idx="6">
                  <c:v>9000</c:v>
                </c:pt>
                <c:pt idx="7">
                  <c:v>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D-4F9A-BC65-4E1F5F681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75</xdr:row>
      <xdr:rowOff>142875</xdr:rowOff>
    </xdr:from>
    <xdr:to>
      <xdr:col>18</xdr:col>
      <xdr:colOff>95250</xdr:colOff>
      <xdr:row>90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F01BFD0-CE55-4F58-BEF7-16F95DDF5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93</xdr:row>
      <xdr:rowOff>282575</xdr:rowOff>
    </xdr:from>
    <xdr:to>
      <xdr:col>27</xdr:col>
      <xdr:colOff>63500</xdr:colOff>
      <xdr:row>110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827A052E-5949-4070-A531-04E6E4543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428625</xdr:colOff>
      <xdr:row>24</xdr:row>
      <xdr:rowOff>228600</xdr:rowOff>
    </xdr:from>
    <xdr:to>
      <xdr:col>27</xdr:col>
      <xdr:colOff>0</xdr:colOff>
      <xdr:row>67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FD4FE11A-81A1-4E3B-9966-27D9D46BB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68580</xdr:colOff>
      <xdr:row>0</xdr:row>
      <xdr:rowOff>83820</xdr:rowOff>
    </xdr:from>
    <xdr:ext cx="4020798" cy="1032510"/>
    <xdr:pic>
      <xdr:nvPicPr>
        <xdr:cNvPr id="5" name="Imagen 5">
          <a:extLst>
            <a:ext uri="{FF2B5EF4-FFF2-40B4-BE49-F238E27FC236}">
              <a16:creationId xmlns:a16="http://schemas.microsoft.com/office/drawing/2014/main" id="{8E07672A-1499-488B-860F-1442D0B73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020798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870857</xdr:colOff>
      <xdr:row>1</xdr:row>
      <xdr:rowOff>81643</xdr:rowOff>
    </xdr:from>
    <xdr:to>
      <xdr:col>27</xdr:col>
      <xdr:colOff>204107</xdr:colOff>
      <xdr:row>5</xdr:row>
      <xdr:rowOff>81643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4381500" y="285750"/>
          <a:ext cx="18519321" cy="9525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16"/>
  <sheetViews>
    <sheetView tabSelected="1" view="pageBreakPreview" zoomScale="70" zoomScaleNormal="80" zoomScaleSheetLayoutView="70" workbookViewId="0">
      <selection activeCell="A116" sqref="A116"/>
    </sheetView>
  </sheetViews>
  <sheetFormatPr baseColWidth="10" defaultColWidth="11.42578125" defaultRowHeight="16.5" x14ac:dyDescent="0.3"/>
  <cols>
    <col min="1" max="1" width="14.42578125" style="6" customWidth="1"/>
    <col min="2" max="3" width="13.7109375" style="6" customWidth="1"/>
    <col min="4" max="4" width="10.7109375" style="6" customWidth="1"/>
    <col min="5" max="15" width="15.140625" style="6" customWidth="1"/>
    <col min="16" max="16" width="14.28515625" style="6" customWidth="1"/>
    <col min="17" max="18" width="10.7109375" style="6" customWidth="1"/>
    <col min="19" max="19" width="2.85546875" style="6" customWidth="1"/>
    <col min="20" max="20" width="2.42578125" style="6" customWidth="1"/>
    <col min="21" max="21" width="12.5703125" style="6" customWidth="1"/>
    <col min="22" max="23" width="12.140625" style="6" customWidth="1"/>
    <col min="24" max="28" width="10.7109375" style="6" customWidth="1"/>
    <col min="29" max="34" width="3.7109375" style="6" customWidth="1"/>
    <col min="35" max="35" width="11.42578125" style="6"/>
    <col min="36" max="36" width="10" style="6" customWidth="1"/>
    <col min="37" max="37" width="11.28515625" style="6" customWidth="1"/>
    <col min="38" max="38" width="14.28515625" style="6" customWidth="1"/>
    <col min="39" max="47" width="7.140625" style="6" customWidth="1"/>
    <col min="48" max="16384" width="11.42578125" style="6"/>
  </cols>
  <sheetData>
    <row r="5" spans="1:48" s="5" customFormat="1" ht="26.25" customHeight="1" x14ac:dyDescent="0.35">
      <c r="A5" s="2"/>
      <c r="B5" s="3"/>
      <c r="C5" s="3"/>
      <c r="D5" s="3"/>
      <c r="E5" s="3"/>
      <c r="F5" s="3"/>
      <c r="G5" s="3"/>
      <c r="H5" s="3"/>
      <c r="I5" s="3"/>
      <c r="J5" s="4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48" ht="7.5" customHeight="1" x14ac:dyDescent="0.3"/>
    <row r="7" spans="1:48" ht="7.5" customHeight="1" x14ac:dyDescent="0.3">
      <c r="A7" s="111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</row>
    <row r="8" spans="1:48" ht="27.75" customHeight="1" x14ac:dyDescent="0.3">
      <c r="A8" s="113" t="s">
        <v>26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</row>
    <row r="9" spans="1:48" ht="23.25" customHeight="1" x14ac:dyDescent="0.3">
      <c r="A9" s="115" t="s">
        <v>27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</row>
    <row r="10" spans="1:48" ht="7.5" customHeight="1" x14ac:dyDescent="0.3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  <c r="O10" s="9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48" ht="20.25" customHeight="1" x14ac:dyDescent="0.3"/>
    <row r="12" spans="1:48" ht="23.25" customHeight="1" thickBot="1" x14ac:dyDescent="0.35">
      <c r="A12" s="96" t="s">
        <v>28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10"/>
      <c r="S12" s="10"/>
      <c r="T12" s="11"/>
      <c r="U12" s="117" t="s">
        <v>29</v>
      </c>
      <c r="V12" s="117"/>
      <c r="W12" s="117"/>
      <c r="X12" s="117"/>
      <c r="Y12" s="117"/>
      <c r="Z12" s="117"/>
      <c r="AA12" s="117"/>
    </row>
    <row r="13" spans="1:48" ht="12.75" customHeight="1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1"/>
      <c r="S13" s="11"/>
      <c r="T13" s="11"/>
      <c r="U13" s="12"/>
    </row>
    <row r="14" spans="1:48" ht="22.5" customHeight="1" x14ac:dyDescent="0.3">
      <c r="A14" s="109" t="s">
        <v>24</v>
      </c>
      <c r="B14" s="119" t="s">
        <v>30</v>
      </c>
      <c r="C14" s="120"/>
      <c r="D14" s="103" t="s">
        <v>5</v>
      </c>
      <c r="E14" s="103" t="s">
        <v>6</v>
      </c>
      <c r="F14" s="103" t="s">
        <v>7</v>
      </c>
      <c r="G14" s="103" t="s">
        <v>8</v>
      </c>
      <c r="H14" s="103" t="s">
        <v>9</v>
      </c>
      <c r="I14" s="103" t="s">
        <v>10</v>
      </c>
      <c r="J14" s="103" t="s">
        <v>11</v>
      </c>
      <c r="K14" s="103" t="s">
        <v>12</v>
      </c>
      <c r="L14" s="103" t="s">
        <v>17</v>
      </c>
      <c r="M14" s="103" t="s">
        <v>14</v>
      </c>
      <c r="N14" s="103" t="s">
        <v>15</v>
      </c>
      <c r="O14" s="104" t="s">
        <v>16</v>
      </c>
      <c r="P14" s="105" t="s">
        <v>1</v>
      </c>
      <c r="Q14" s="107" t="s">
        <v>2</v>
      </c>
      <c r="S14" s="13"/>
      <c r="T14" s="13"/>
      <c r="U14" s="109" t="s">
        <v>31</v>
      </c>
      <c r="V14" s="103"/>
      <c r="W14" s="103"/>
      <c r="X14" s="103" t="s">
        <v>32</v>
      </c>
      <c r="Y14" s="103"/>
      <c r="Z14" s="103" t="s">
        <v>2</v>
      </c>
      <c r="AA14" s="123"/>
      <c r="AB14" s="13"/>
    </row>
    <row r="15" spans="1:48" ht="23.25" customHeight="1" x14ac:dyDescent="0.3">
      <c r="A15" s="118"/>
      <c r="B15" s="121"/>
      <c r="C15" s="122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6"/>
      <c r="P15" s="106"/>
      <c r="Q15" s="108"/>
      <c r="S15" s="13"/>
      <c r="T15" s="13"/>
      <c r="U15" s="110"/>
      <c r="V15" s="75"/>
      <c r="W15" s="75"/>
      <c r="X15" s="75"/>
      <c r="Y15" s="75"/>
      <c r="Z15" s="75"/>
      <c r="AA15" s="124"/>
      <c r="AB15" s="13"/>
    </row>
    <row r="16" spans="1:48" ht="23.25" customHeight="1" x14ac:dyDescent="0.3">
      <c r="A16" s="14">
        <v>1</v>
      </c>
      <c r="B16" s="91" t="s">
        <v>33</v>
      </c>
      <c r="C16" s="92"/>
      <c r="D16" s="15">
        <v>264</v>
      </c>
      <c r="E16" s="15">
        <v>231</v>
      </c>
      <c r="F16" s="15">
        <v>562</v>
      </c>
      <c r="G16" s="15">
        <v>698</v>
      </c>
      <c r="H16" s="15">
        <v>324</v>
      </c>
      <c r="I16" s="15">
        <v>305</v>
      </c>
      <c r="J16" s="15">
        <v>310</v>
      </c>
      <c r="K16" s="15">
        <v>226</v>
      </c>
      <c r="L16" s="15">
        <v>316</v>
      </c>
      <c r="M16" s="15">
        <v>425</v>
      </c>
      <c r="N16" s="15">
        <v>434</v>
      </c>
      <c r="O16" s="16">
        <v>152</v>
      </c>
      <c r="P16" s="17">
        <f t="shared" ref="P16:P47" si="0">SUM(D16:O16)</f>
        <v>4247</v>
      </c>
      <c r="Q16" s="18">
        <f t="shared" ref="Q16:Q67" si="1">+P16/$P$68</f>
        <v>3.6355698608091222E-2</v>
      </c>
      <c r="S16" s="19"/>
      <c r="T16" s="20"/>
      <c r="U16" s="21" t="s">
        <v>20</v>
      </c>
      <c r="V16" s="22"/>
      <c r="W16" s="23" t="s">
        <v>34</v>
      </c>
      <c r="X16" s="24">
        <v>2068</v>
      </c>
      <c r="Y16" s="25"/>
      <c r="Z16" s="101">
        <f t="shared" ref="Z16:Z23" si="2">+X16/$X$24</f>
        <v>1.7702751288328853E-2</v>
      </c>
      <c r="AA16" s="102"/>
      <c r="AB16" s="26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</row>
    <row r="17" spans="1:47" ht="23.25" customHeight="1" x14ac:dyDescent="0.3">
      <c r="A17" s="14">
        <v>2</v>
      </c>
      <c r="B17" s="91" t="s">
        <v>35</v>
      </c>
      <c r="C17" s="92"/>
      <c r="D17" s="15">
        <v>110</v>
      </c>
      <c r="E17" s="15">
        <v>84</v>
      </c>
      <c r="F17" s="15">
        <v>322</v>
      </c>
      <c r="G17" s="15">
        <v>241</v>
      </c>
      <c r="H17" s="15">
        <v>199</v>
      </c>
      <c r="I17" s="15">
        <v>927</v>
      </c>
      <c r="J17" s="15">
        <v>728</v>
      </c>
      <c r="K17" s="15">
        <v>317</v>
      </c>
      <c r="L17" s="15">
        <v>389</v>
      </c>
      <c r="M17" s="15">
        <v>417</v>
      </c>
      <c r="N17" s="15">
        <v>624</v>
      </c>
      <c r="O17" s="16">
        <v>51</v>
      </c>
      <c r="P17" s="17">
        <f t="shared" si="0"/>
        <v>4409</v>
      </c>
      <c r="Q17" s="18">
        <f t="shared" si="1"/>
        <v>3.7742471194507694E-2</v>
      </c>
      <c r="S17" s="19"/>
      <c r="T17" s="20"/>
      <c r="U17" s="21" t="s">
        <v>21</v>
      </c>
      <c r="V17" s="22"/>
      <c r="W17" s="23" t="s">
        <v>36</v>
      </c>
      <c r="X17" s="28">
        <v>14963</v>
      </c>
      <c r="Y17" s="29"/>
      <c r="Z17" s="99">
        <f t="shared" si="2"/>
        <v>0.12808813710215891</v>
      </c>
      <c r="AA17" s="100"/>
      <c r="AB17" s="26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</row>
    <row r="18" spans="1:47" ht="23.25" customHeight="1" x14ac:dyDescent="0.3">
      <c r="A18" s="14">
        <v>3</v>
      </c>
      <c r="B18" s="91" t="s">
        <v>37</v>
      </c>
      <c r="C18" s="92"/>
      <c r="D18" s="15">
        <v>35</v>
      </c>
      <c r="E18" s="15">
        <v>76</v>
      </c>
      <c r="F18" s="15">
        <v>94</v>
      </c>
      <c r="G18" s="15">
        <v>140</v>
      </c>
      <c r="H18" s="15">
        <v>210</v>
      </c>
      <c r="I18" s="15">
        <v>187</v>
      </c>
      <c r="J18" s="15">
        <v>55</v>
      </c>
      <c r="K18" s="15">
        <v>94</v>
      </c>
      <c r="L18" s="15">
        <v>346</v>
      </c>
      <c r="M18" s="15">
        <v>387</v>
      </c>
      <c r="N18" s="15">
        <v>264</v>
      </c>
      <c r="O18" s="16">
        <v>111</v>
      </c>
      <c r="P18" s="17">
        <f t="shared" si="0"/>
        <v>1999</v>
      </c>
      <c r="Q18" s="18">
        <f t="shared" si="1"/>
        <v>1.7112088890410725E-2</v>
      </c>
      <c r="S18" s="19"/>
      <c r="T18" s="20"/>
      <c r="U18" s="21" t="s">
        <v>18</v>
      </c>
      <c r="V18" s="22"/>
      <c r="W18" s="23" t="s">
        <v>38</v>
      </c>
      <c r="X18" s="28">
        <v>11599</v>
      </c>
      <c r="Y18" s="29"/>
      <c r="Z18" s="99">
        <f t="shared" si="2"/>
        <v>9.9291205122498241E-2</v>
      </c>
      <c r="AA18" s="100"/>
      <c r="AB18" s="26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</row>
    <row r="19" spans="1:47" ht="23.25" customHeight="1" x14ac:dyDescent="0.3">
      <c r="A19" s="14">
        <v>4</v>
      </c>
      <c r="B19" s="91" t="s">
        <v>39</v>
      </c>
      <c r="C19" s="92"/>
      <c r="D19" s="15">
        <v>50</v>
      </c>
      <c r="E19" s="15">
        <v>37</v>
      </c>
      <c r="F19" s="15">
        <v>499</v>
      </c>
      <c r="G19" s="15">
        <v>390</v>
      </c>
      <c r="H19" s="15">
        <v>160</v>
      </c>
      <c r="I19" s="15">
        <v>277</v>
      </c>
      <c r="J19" s="15">
        <v>77</v>
      </c>
      <c r="K19" s="15">
        <v>145</v>
      </c>
      <c r="L19" s="15">
        <v>145</v>
      </c>
      <c r="M19" s="15">
        <v>698</v>
      </c>
      <c r="N19" s="15">
        <v>158</v>
      </c>
      <c r="O19" s="16">
        <v>22</v>
      </c>
      <c r="P19" s="17">
        <f t="shared" si="0"/>
        <v>2658</v>
      </c>
      <c r="Q19" s="18">
        <f t="shared" si="1"/>
        <v>2.2753342806759232E-2</v>
      </c>
      <c r="S19" s="19"/>
      <c r="T19" s="20"/>
      <c r="U19" s="21" t="s">
        <v>40</v>
      </c>
      <c r="V19" s="22"/>
      <c r="W19" s="23" t="s">
        <v>41</v>
      </c>
      <c r="X19" s="28">
        <v>10928</v>
      </c>
      <c r="Y19" s="29"/>
      <c r="Z19" s="99">
        <f t="shared" si="2"/>
        <v>9.3547227310859626E-2</v>
      </c>
      <c r="AA19" s="100"/>
      <c r="AB19" s="26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</row>
    <row r="20" spans="1:47" ht="23.25" customHeight="1" x14ac:dyDescent="0.3">
      <c r="A20" s="14">
        <v>5</v>
      </c>
      <c r="B20" s="91" t="s">
        <v>42</v>
      </c>
      <c r="C20" s="92"/>
      <c r="D20" s="15">
        <v>9</v>
      </c>
      <c r="E20" s="15">
        <v>14</v>
      </c>
      <c r="F20" s="15">
        <v>522</v>
      </c>
      <c r="G20" s="15">
        <v>141</v>
      </c>
      <c r="H20" s="15">
        <v>88</v>
      </c>
      <c r="I20" s="15">
        <v>58</v>
      </c>
      <c r="J20" s="15">
        <v>325</v>
      </c>
      <c r="K20" s="15">
        <v>197</v>
      </c>
      <c r="L20" s="15">
        <v>192</v>
      </c>
      <c r="M20" s="15">
        <v>1053</v>
      </c>
      <c r="N20" s="15">
        <v>1224</v>
      </c>
      <c r="O20" s="16">
        <v>136</v>
      </c>
      <c r="P20" s="17">
        <f t="shared" si="0"/>
        <v>3959</v>
      </c>
      <c r="Q20" s="18">
        <f t="shared" si="1"/>
        <v>3.3890325121128592E-2</v>
      </c>
      <c r="S20" s="19"/>
      <c r="T20" s="20"/>
      <c r="U20" s="21" t="s">
        <v>22</v>
      </c>
      <c r="V20" s="22"/>
      <c r="W20" s="23" t="s">
        <v>43</v>
      </c>
      <c r="X20" s="28">
        <v>17265</v>
      </c>
      <c r="Y20" s="29"/>
      <c r="Z20" s="99">
        <f t="shared" si="2"/>
        <v>0.1477940043486449</v>
      </c>
      <c r="AA20" s="100"/>
      <c r="AB20" s="26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</row>
    <row r="21" spans="1:47" ht="23.25" customHeight="1" x14ac:dyDescent="0.3">
      <c r="A21" s="14">
        <v>6</v>
      </c>
      <c r="B21" s="91" t="s">
        <v>44</v>
      </c>
      <c r="C21" s="92"/>
      <c r="D21" s="15">
        <v>255</v>
      </c>
      <c r="E21" s="15">
        <v>256</v>
      </c>
      <c r="F21" s="15">
        <v>210</v>
      </c>
      <c r="G21" s="15">
        <v>572</v>
      </c>
      <c r="H21" s="15">
        <v>209</v>
      </c>
      <c r="I21" s="15">
        <v>309</v>
      </c>
      <c r="J21" s="15">
        <v>604</v>
      </c>
      <c r="K21" s="15">
        <v>421</v>
      </c>
      <c r="L21" s="15">
        <v>258</v>
      </c>
      <c r="M21" s="15">
        <v>546</v>
      </c>
      <c r="N21" s="15">
        <v>527</v>
      </c>
      <c r="O21" s="16">
        <v>206</v>
      </c>
      <c r="P21" s="17">
        <f t="shared" si="0"/>
        <v>4373</v>
      </c>
      <c r="Q21" s="18">
        <f t="shared" si="1"/>
        <v>3.7434299508637366E-2</v>
      </c>
      <c r="S21" s="19"/>
      <c r="T21" s="20"/>
      <c r="U21" s="21" t="s">
        <v>23</v>
      </c>
      <c r="V21" s="22"/>
      <c r="W21" s="23" t="s">
        <v>45</v>
      </c>
      <c r="X21" s="28">
        <v>49971</v>
      </c>
      <c r="Y21" s="29"/>
      <c r="Z21" s="99">
        <f t="shared" si="2"/>
        <v>0.42776798096183805</v>
      </c>
      <c r="AA21" s="100"/>
      <c r="AB21" s="26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</row>
    <row r="22" spans="1:47" ht="23.25" customHeight="1" x14ac:dyDescent="0.3">
      <c r="A22" s="14">
        <v>7</v>
      </c>
      <c r="B22" s="91" t="s">
        <v>46</v>
      </c>
      <c r="C22" s="92"/>
      <c r="D22" s="15">
        <v>82</v>
      </c>
      <c r="E22" s="15">
        <v>122</v>
      </c>
      <c r="F22" s="15">
        <v>201</v>
      </c>
      <c r="G22" s="15">
        <v>113</v>
      </c>
      <c r="H22" s="15">
        <v>237</v>
      </c>
      <c r="I22" s="15">
        <v>325</v>
      </c>
      <c r="J22" s="15">
        <v>93</v>
      </c>
      <c r="K22" s="15">
        <v>254</v>
      </c>
      <c r="L22" s="15">
        <v>167</v>
      </c>
      <c r="M22" s="15">
        <v>372</v>
      </c>
      <c r="N22" s="15">
        <v>227</v>
      </c>
      <c r="O22" s="16">
        <v>119</v>
      </c>
      <c r="P22" s="17">
        <f t="shared" si="0"/>
        <v>2312</v>
      </c>
      <c r="Q22" s="18">
        <f t="shared" si="1"/>
        <v>1.9791470492561077E-2</v>
      </c>
      <c r="S22" s="19"/>
      <c r="T22" s="20"/>
      <c r="U22" s="21" t="s">
        <v>47</v>
      </c>
      <c r="V22" s="22"/>
      <c r="W22" s="23" t="s">
        <v>48</v>
      </c>
      <c r="X22" s="28">
        <v>9000</v>
      </c>
      <c r="Y22" s="29"/>
      <c r="Z22" s="99">
        <f t="shared" si="2"/>
        <v>7.7042921467582057E-2</v>
      </c>
      <c r="AA22" s="100"/>
      <c r="AB22" s="26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</row>
    <row r="23" spans="1:47" ht="23.25" customHeight="1" x14ac:dyDescent="0.3">
      <c r="A23" s="14">
        <v>8</v>
      </c>
      <c r="B23" s="91" t="s">
        <v>49</v>
      </c>
      <c r="C23" s="92"/>
      <c r="D23" s="15">
        <v>33</v>
      </c>
      <c r="E23" s="15">
        <v>25</v>
      </c>
      <c r="F23" s="15">
        <v>160</v>
      </c>
      <c r="G23" s="15">
        <v>19</v>
      </c>
      <c r="H23" s="15">
        <v>303</v>
      </c>
      <c r="I23" s="15">
        <v>88</v>
      </c>
      <c r="J23" s="15">
        <v>136</v>
      </c>
      <c r="K23" s="15">
        <v>143</v>
      </c>
      <c r="L23" s="15">
        <v>121</v>
      </c>
      <c r="M23" s="15">
        <v>362</v>
      </c>
      <c r="N23" s="15">
        <v>289</v>
      </c>
      <c r="O23" s="16">
        <v>101</v>
      </c>
      <c r="P23" s="17">
        <f t="shared" si="0"/>
        <v>1780</v>
      </c>
      <c r="Q23" s="18">
        <f t="shared" si="1"/>
        <v>1.5237377801366228E-2</v>
      </c>
      <c r="S23" s="19"/>
      <c r="T23" s="20"/>
      <c r="U23" s="21" t="s">
        <v>25</v>
      </c>
      <c r="V23" s="22"/>
      <c r="W23" s="23"/>
      <c r="X23" s="28">
        <v>1024</v>
      </c>
      <c r="Y23" s="29"/>
      <c r="Z23" s="99">
        <f t="shared" si="2"/>
        <v>8.7657723980893356E-3</v>
      </c>
      <c r="AA23" s="100"/>
      <c r="AB23" s="26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</row>
    <row r="24" spans="1:47" ht="23.25" customHeight="1" x14ac:dyDescent="0.3">
      <c r="A24" s="14">
        <v>9</v>
      </c>
      <c r="B24" s="91" t="s">
        <v>50</v>
      </c>
      <c r="C24" s="92"/>
      <c r="D24" s="15">
        <v>46</v>
      </c>
      <c r="E24" s="15">
        <v>18</v>
      </c>
      <c r="F24" s="15">
        <v>238</v>
      </c>
      <c r="G24" s="15">
        <v>126</v>
      </c>
      <c r="H24" s="15">
        <v>193</v>
      </c>
      <c r="I24" s="15">
        <v>95</v>
      </c>
      <c r="J24" s="15">
        <v>103</v>
      </c>
      <c r="K24" s="15">
        <v>79</v>
      </c>
      <c r="L24" s="15">
        <v>38</v>
      </c>
      <c r="M24" s="15">
        <v>241</v>
      </c>
      <c r="N24" s="15">
        <v>124</v>
      </c>
      <c r="O24" s="16">
        <v>69</v>
      </c>
      <c r="P24" s="17">
        <f t="shared" si="0"/>
        <v>1370</v>
      </c>
      <c r="Q24" s="18">
        <f t="shared" si="1"/>
        <v>1.172764471228749E-2</v>
      </c>
      <c r="S24" s="19"/>
      <c r="T24" s="20"/>
      <c r="U24" s="30" t="s">
        <v>1</v>
      </c>
      <c r="V24" s="31"/>
      <c r="W24" s="32"/>
      <c r="X24" s="33">
        <f>+SUM(X16:X23)</f>
        <v>116818</v>
      </c>
      <c r="Y24" s="33"/>
      <c r="Z24" s="97">
        <v>1</v>
      </c>
      <c r="AA24" s="98"/>
      <c r="AB24" s="26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</row>
    <row r="25" spans="1:47" ht="23.25" customHeight="1" x14ac:dyDescent="0.3">
      <c r="A25" s="14">
        <v>10</v>
      </c>
      <c r="B25" s="91" t="s">
        <v>51</v>
      </c>
      <c r="C25" s="92"/>
      <c r="D25" s="15">
        <v>100</v>
      </c>
      <c r="E25" s="15">
        <v>255</v>
      </c>
      <c r="F25" s="15">
        <v>220</v>
      </c>
      <c r="G25" s="15">
        <v>138</v>
      </c>
      <c r="H25" s="15">
        <v>529</v>
      </c>
      <c r="I25" s="15">
        <v>258</v>
      </c>
      <c r="J25" s="15">
        <v>744</v>
      </c>
      <c r="K25" s="15">
        <v>850</v>
      </c>
      <c r="L25" s="15">
        <v>151</v>
      </c>
      <c r="M25" s="15">
        <v>289</v>
      </c>
      <c r="N25" s="15">
        <v>204</v>
      </c>
      <c r="O25" s="16">
        <v>26</v>
      </c>
      <c r="P25" s="17">
        <f t="shared" si="0"/>
        <v>3764</v>
      </c>
      <c r="Q25" s="18">
        <f t="shared" si="1"/>
        <v>3.2221061822664314E-2</v>
      </c>
      <c r="S25" s="19"/>
      <c r="T25" s="20"/>
      <c r="AB25" s="26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</row>
    <row r="26" spans="1:47" ht="23.25" customHeight="1" x14ac:dyDescent="0.3">
      <c r="A26" s="14">
        <v>11</v>
      </c>
      <c r="B26" s="91" t="s">
        <v>52</v>
      </c>
      <c r="C26" s="92"/>
      <c r="D26" s="15">
        <v>9</v>
      </c>
      <c r="E26" s="15">
        <v>24</v>
      </c>
      <c r="F26" s="15">
        <v>263</v>
      </c>
      <c r="G26" s="15">
        <v>158</v>
      </c>
      <c r="H26" s="15">
        <v>137</v>
      </c>
      <c r="I26" s="15">
        <v>221</v>
      </c>
      <c r="J26" s="15">
        <v>109</v>
      </c>
      <c r="K26" s="15">
        <v>86</v>
      </c>
      <c r="L26" s="15">
        <v>63</v>
      </c>
      <c r="M26" s="15">
        <v>249</v>
      </c>
      <c r="N26" s="15">
        <v>325</v>
      </c>
      <c r="O26" s="16">
        <v>31</v>
      </c>
      <c r="P26" s="17">
        <f t="shared" si="0"/>
        <v>1675</v>
      </c>
      <c r="Q26" s="18">
        <f t="shared" si="1"/>
        <v>1.433854371757777E-2</v>
      </c>
      <c r="S26" s="19"/>
      <c r="T26" s="20"/>
      <c r="AB26" s="26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</row>
    <row r="27" spans="1:47" ht="23.25" customHeight="1" x14ac:dyDescent="0.3">
      <c r="A27" s="14">
        <v>12</v>
      </c>
      <c r="B27" s="91" t="s">
        <v>53</v>
      </c>
      <c r="C27" s="92"/>
      <c r="D27" s="15">
        <v>65</v>
      </c>
      <c r="E27" s="15">
        <v>244</v>
      </c>
      <c r="F27" s="15">
        <v>227</v>
      </c>
      <c r="G27" s="15">
        <v>257</v>
      </c>
      <c r="H27" s="15">
        <v>388</v>
      </c>
      <c r="I27" s="15">
        <v>331</v>
      </c>
      <c r="J27" s="15">
        <v>501</v>
      </c>
      <c r="K27" s="15">
        <v>611</v>
      </c>
      <c r="L27" s="15">
        <v>590</v>
      </c>
      <c r="M27" s="15">
        <v>683</v>
      </c>
      <c r="N27" s="15">
        <v>1152</v>
      </c>
      <c r="O27" s="16">
        <v>147</v>
      </c>
      <c r="P27" s="17">
        <f t="shared" si="0"/>
        <v>5196</v>
      </c>
      <c r="Q27" s="18">
        <f t="shared" si="1"/>
        <v>4.4479446660617372E-2</v>
      </c>
      <c r="S27" s="19"/>
      <c r="T27" s="20"/>
      <c r="V27" s="34"/>
      <c r="W27" s="34"/>
      <c r="X27" s="34"/>
      <c r="Y27" s="34"/>
      <c r="Z27" s="34"/>
      <c r="AA27" s="34"/>
      <c r="AB27" s="26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</row>
    <row r="28" spans="1:47" ht="23.25" customHeight="1" x14ac:dyDescent="0.3">
      <c r="A28" s="14">
        <v>13</v>
      </c>
      <c r="B28" s="91" t="s">
        <v>54</v>
      </c>
      <c r="C28" s="92"/>
      <c r="D28" s="15">
        <v>74</v>
      </c>
      <c r="E28" s="15">
        <v>43</v>
      </c>
      <c r="F28" s="15">
        <v>115</v>
      </c>
      <c r="G28" s="15">
        <v>271</v>
      </c>
      <c r="H28" s="15">
        <v>122</v>
      </c>
      <c r="I28" s="15">
        <v>202</v>
      </c>
      <c r="J28" s="15">
        <v>255</v>
      </c>
      <c r="K28" s="15">
        <v>89</v>
      </c>
      <c r="L28" s="15">
        <v>139</v>
      </c>
      <c r="M28" s="15">
        <v>551</v>
      </c>
      <c r="N28" s="15">
        <v>551</v>
      </c>
      <c r="O28" s="16">
        <v>46</v>
      </c>
      <c r="P28" s="17">
        <f t="shared" si="0"/>
        <v>2458</v>
      </c>
      <c r="Q28" s="18">
        <f t="shared" si="1"/>
        <v>2.104127788525741E-2</v>
      </c>
      <c r="S28" s="19"/>
      <c r="T28" s="20"/>
      <c r="V28" s="35"/>
      <c r="W28" s="35"/>
      <c r="X28" s="35"/>
      <c r="Y28" s="35"/>
      <c r="Z28" s="34"/>
      <c r="AA28" s="34"/>
      <c r="AB28" s="26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</row>
    <row r="29" spans="1:47" ht="23.25" customHeight="1" x14ac:dyDescent="0.3">
      <c r="A29" s="14">
        <v>14</v>
      </c>
      <c r="B29" s="91" t="s">
        <v>55</v>
      </c>
      <c r="C29" s="92"/>
      <c r="D29" s="15">
        <v>72</v>
      </c>
      <c r="E29" s="15">
        <v>57</v>
      </c>
      <c r="F29" s="15">
        <v>275</v>
      </c>
      <c r="G29" s="15">
        <v>85</v>
      </c>
      <c r="H29" s="15">
        <v>269</v>
      </c>
      <c r="I29" s="15">
        <v>248</v>
      </c>
      <c r="J29" s="15">
        <v>363</v>
      </c>
      <c r="K29" s="15">
        <v>109</v>
      </c>
      <c r="L29" s="15">
        <v>227</v>
      </c>
      <c r="M29" s="15">
        <v>150</v>
      </c>
      <c r="N29" s="15">
        <v>134</v>
      </c>
      <c r="O29" s="16">
        <v>5</v>
      </c>
      <c r="P29" s="17">
        <f t="shared" si="0"/>
        <v>1994</v>
      </c>
      <c r="Q29" s="18">
        <f t="shared" si="1"/>
        <v>1.7069287267373178E-2</v>
      </c>
      <c r="S29" s="36"/>
      <c r="T29" s="37"/>
      <c r="U29" s="38"/>
      <c r="V29" s="38"/>
      <c r="W29" s="38"/>
      <c r="X29" s="38"/>
      <c r="Y29" s="38"/>
      <c r="AB29" s="39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</row>
    <row r="30" spans="1:47" ht="23.25" customHeight="1" x14ac:dyDescent="0.3">
      <c r="A30" s="14">
        <v>15</v>
      </c>
      <c r="B30" s="91" t="s">
        <v>56</v>
      </c>
      <c r="C30" s="92"/>
      <c r="D30" s="15">
        <v>66</v>
      </c>
      <c r="E30" s="15">
        <v>48</v>
      </c>
      <c r="F30" s="15">
        <v>369</v>
      </c>
      <c r="G30" s="15">
        <v>318</v>
      </c>
      <c r="H30" s="15">
        <v>237</v>
      </c>
      <c r="I30" s="15">
        <v>150</v>
      </c>
      <c r="J30" s="15">
        <v>262</v>
      </c>
      <c r="K30" s="15">
        <v>188</v>
      </c>
      <c r="L30" s="15">
        <v>83</v>
      </c>
      <c r="M30" s="15">
        <v>215</v>
      </c>
      <c r="N30" s="15">
        <v>427</v>
      </c>
      <c r="O30" s="16">
        <v>26</v>
      </c>
      <c r="P30" s="17">
        <f t="shared" si="0"/>
        <v>2389</v>
      </c>
      <c r="Q30" s="18">
        <f t="shared" si="1"/>
        <v>2.0450615487339278E-2</v>
      </c>
      <c r="S30" s="40"/>
      <c r="T30" s="41"/>
      <c r="U30" s="38"/>
      <c r="V30" s="38"/>
      <c r="W30" s="38"/>
      <c r="X30" s="38"/>
      <c r="Y30" s="38"/>
      <c r="AB30" s="42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</row>
    <row r="31" spans="1:47" ht="23.25" customHeight="1" x14ac:dyDescent="0.3">
      <c r="A31" s="14">
        <v>16</v>
      </c>
      <c r="B31" s="91" t="s">
        <v>57</v>
      </c>
      <c r="C31" s="92"/>
      <c r="D31" s="15">
        <v>9</v>
      </c>
      <c r="E31" s="15">
        <v>66</v>
      </c>
      <c r="F31" s="15">
        <v>356</v>
      </c>
      <c r="G31" s="15">
        <v>250</v>
      </c>
      <c r="H31" s="15">
        <v>617</v>
      </c>
      <c r="I31" s="15">
        <v>129</v>
      </c>
      <c r="J31" s="15">
        <v>267</v>
      </c>
      <c r="K31" s="15">
        <v>125</v>
      </c>
      <c r="L31" s="15">
        <v>101</v>
      </c>
      <c r="M31" s="15">
        <v>250</v>
      </c>
      <c r="N31" s="15">
        <v>314</v>
      </c>
      <c r="O31" s="16">
        <v>123</v>
      </c>
      <c r="P31" s="17">
        <f t="shared" si="0"/>
        <v>2607</v>
      </c>
      <c r="Q31" s="18">
        <f t="shared" si="1"/>
        <v>2.2316766251776268E-2</v>
      </c>
      <c r="S31" s="11"/>
      <c r="T31" s="11"/>
      <c r="AB31" s="11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</row>
    <row r="32" spans="1:47" ht="23.25" customHeight="1" x14ac:dyDescent="0.3">
      <c r="A32" s="14">
        <v>17</v>
      </c>
      <c r="B32" s="91" t="s">
        <v>58</v>
      </c>
      <c r="C32" s="92"/>
      <c r="D32" s="15">
        <v>29</v>
      </c>
      <c r="E32" s="15">
        <v>205</v>
      </c>
      <c r="F32" s="15">
        <v>100</v>
      </c>
      <c r="G32" s="15">
        <v>50</v>
      </c>
      <c r="H32" s="15">
        <v>335</v>
      </c>
      <c r="I32" s="15">
        <v>163</v>
      </c>
      <c r="J32" s="15">
        <v>182</v>
      </c>
      <c r="K32" s="15">
        <v>182</v>
      </c>
      <c r="L32" s="15">
        <v>458</v>
      </c>
      <c r="M32" s="15">
        <v>634</v>
      </c>
      <c r="N32" s="15">
        <v>221</v>
      </c>
      <c r="O32" s="16">
        <v>144</v>
      </c>
      <c r="P32" s="17">
        <f t="shared" si="0"/>
        <v>2703</v>
      </c>
      <c r="Q32" s="18">
        <f t="shared" si="1"/>
        <v>2.3138557414097143E-2</v>
      </c>
      <c r="S32" s="11"/>
      <c r="T32" s="11"/>
      <c r="AB32" s="11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</row>
    <row r="33" spans="1:47" ht="23.25" customHeight="1" x14ac:dyDescent="0.3">
      <c r="A33" s="14">
        <v>18</v>
      </c>
      <c r="B33" s="91" t="s">
        <v>59</v>
      </c>
      <c r="C33" s="92"/>
      <c r="D33" s="15">
        <v>20</v>
      </c>
      <c r="E33" s="15">
        <v>45</v>
      </c>
      <c r="F33" s="15">
        <v>242</v>
      </c>
      <c r="G33" s="15">
        <v>60</v>
      </c>
      <c r="H33" s="15">
        <v>179</v>
      </c>
      <c r="I33" s="15">
        <v>48</v>
      </c>
      <c r="J33" s="15">
        <v>305</v>
      </c>
      <c r="K33" s="15">
        <v>194</v>
      </c>
      <c r="L33" s="15">
        <v>212</v>
      </c>
      <c r="M33" s="15">
        <v>240</v>
      </c>
      <c r="N33" s="15">
        <v>225</v>
      </c>
      <c r="O33" s="16">
        <v>58</v>
      </c>
      <c r="P33" s="17">
        <f t="shared" si="0"/>
        <v>1828</v>
      </c>
      <c r="Q33" s="18">
        <f t="shared" si="1"/>
        <v>1.5648273382526664E-2</v>
      </c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</row>
    <row r="34" spans="1:47" ht="23.25" customHeight="1" x14ac:dyDescent="0.3">
      <c r="A34" s="14">
        <v>19</v>
      </c>
      <c r="B34" s="91" t="s">
        <v>60</v>
      </c>
      <c r="C34" s="92"/>
      <c r="D34" s="15">
        <v>129</v>
      </c>
      <c r="E34" s="15">
        <v>136</v>
      </c>
      <c r="F34" s="15">
        <v>176</v>
      </c>
      <c r="G34" s="15">
        <v>222</v>
      </c>
      <c r="H34" s="15">
        <v>387</v>
      </c>
      <c r="I34" s="15">
        <v>654</v>
      </c>
      <c r="J34" s="15">
        <v>425</v>
      </c>
      <c r="K34" s="15">
        <v>537</v>
      </c>
      <c r="L34" s="15">
        <v>220</v>
      </c>
      <c r="M34" s="15">
        <v>262</v>
      </c>
      <c r="N34" s="15">
        <v>523</v>
      </c>
      <c r="O34" s="16">
        <v>115</v>
      </c>
      <c r="P34" s="17">
        <f t="shared" si="0"/>
        <v>3786</v>
      </c>
      <c r="Q34" s="18">
        <f t="shared" si="1"/>
        <v>3.2409388964029513E-2</v>
      </c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</row>
    <row r="35" spans="1:47" ht="23.25" customHeight="1" x14ac:dyDescent="0.3">
      <c r="A35" s="14">
        <v>20</v>
      </c>
      <c r="B35" s="91" t="s">
        <v>61</v>
      </c>
      <c r="C35" s="92"/>
      <c r="D35" s="15">
        <v>47</v>
      </c>
      <c r="E35" s="15">
        <v>83</v>
      </c>
      <c r="F35" s="15">
        <v>226</v>
      </c>
      <c r="G35" s="15">
        <v>125</v>
      </c>
      <c r="H35" s="15">
        <v>126</v>
      </c>
      <c r="I35" s="15">
        <v>53</v>
      </c>
      <c r="J35" s="15">
        <v>268</v>
      </c>
      <c r="K35" s="15">
        <v>19</v>
      </c>
      <c r="L35" s="15">
        <v>114</v>
      </c>
      <c r="M35" s="15">
        <v>81</v>
      </c>
      <c r="N35" s="15">
        <v>43</v>
      </c>
      <c r="O35" s="16">
        <v>0</v>
      </c>
      <c r="P35" s="17">
        <f t="shared" si="0"/>
        <v>1185</v>
      </c>
      <c r="Q35" s="18">
        <f t="shared" si="1"/>
        <v>1.0143984659898303E-2</v>
      </c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</row>
    <row r="36" spans="1:47" ht="23.25" customHeight="1" x14ac:dyDescent="0.3">
      <c r="A36" s="14">
        <v>21</v>
      </c>
      <c r="B36" s="91" t="s">
        <v>62</v>
      </c>
      <c r="C36" s="92"/>
      <c r="D36" s="15">
        <v>0</v>
      </c>
      <c r="E36" s="15">
        <v>77</v>
      </c>
      <c r="F36" s="15">
        <v>62</v>
      </c>
      <c r="G36" s="15">
        <v>0</v>
      </c>
      <c r="H36" s="15">
        <v>47</v>
      </c>
      <c r="I36" s="15">
        <v>90</v>
      </c>
      <c r="J36" s="15">
        <v>106</v>
      </c>
      <c r="K36" s="15">
        <v>311</v>
      </c>
      <c r="L36" s="15">
        <v>49</v>
      </c>
      <c r="M36" s="15">
        <v>105</v>
      </c>
      <c r="N36" s="15">
        <v>181</v>
      </c>
      <c r="O36" s="16">
        <v>33</v>
      </c>
      <c r="P36" s="17">
        <f t="shared" si="0"/>
        <v>1061</v>
      </c>
      <c r="Q36" s="18">
        <f t="shared" si="1"/>
        <v>9.0825044085671731E-3</v>
      </c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</row>
    <row r="37" spans="1:47" ht="23.25" customHeight="1" x14ac:dyDescent="0.3">
      <c r="A37" s="14">
        <v>22</v>
      </c>
      <c r="B37" s="91" t="s">
        <v>63</v>
      </c>
      <c r="C37" s="92"/>
      <c r="D37" s="15">
        <v>74</v>
      </c>
      <c r="E37" s="15">
        <v>118</v>
      </c>
      <c r="F37" s="15">
        <v>246</v>
      </c>
      <c r="G37" s="15">
        <v>248</v>
      </c>
      <c r="H37" s="15">
        <v>74</v>
      </c>
      <c r="I37" s="15">
        <v>171</v>
      </c>
      <c r="J37" s="15">
        <v>228</v>
      </c>
      <c r="K37" s="15">
        <v>376</v>
      </c>
      <c r="L37" s="15">
        <v>227</v>
      </c>
      <c r="M37" s="15">
        <v>252</v>
      </c>
      <c r="N37" s="15">
        <v>266</v>
      </c>
      <c r="O37" s="16">
        <v>45</v>
      </c>
      <c r="P37" s="17">
        <f t="shared" si="0"/>
        <v>2325</v>
      </c>
      <c r="Q37" s="18">
        <f t="shared" si="1"/>
        <v>1.9902754712458698E-2</v>
      </c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</row>
    <row r="38" spans="1:47" ht="23.25" customHeight="1" x14ac:dyDescent="0.3">
      <c r="A38" s="14">
        <v>23</v>
      </c>
      <c r="B38" s="91" t="s">
        <v>64</v>
      </c>
      <c r="C38" s="92"/>
      <c r="D38" s="43" t="s">
        <v>19</v>
      </c>
      <c r="E38" s="43" t="s">
        <v>19</v>
      </c>
      <c r="F38" s="43" t="s">
        <v>19</v>
      </c>
      <c r="G38" s="43" t="s">
        <v>19</v>
      </c>
      <c r="H38" s="43" t="s">
        <v>19</v>
      </c>
      <c r="I38" s="15">
        <v>122</v>
      </c>
      <c r="J38" s="15">
        <v>0</v>
      </c>
      <c r="K38" s="15">
        <v>50</v>
      </c>
      <c r="L38" s="15">
        <v>28</v>
      </c>
      <c r="M38" s="15">
        <v>37</v>
      </c>
      <c r="N38" s="15">
        <v>88</v>
      </c>
      <c r="O38" s="16">
        <v>8</v>
      </c>
      <c r="P38" s="17">
        <f t="shared" si="0"/>
        <v>333</v>
      </c>
      <c r="Q38" s="18">
        <f t="shared" si="1"/>
        <v>2.8505880943005359E-3</v>
      </c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</row>
    <row r="39" spans="1:47" ht="23.25" customHeight="1" x14ac:dyDescent="0.3">
      <c r="A39" s="14">
        <v>24</v>
      </c>
      <c r="B39" s="91" t="s">
        <v>65</v>
      </c>
      <c r="C39" s="92"/>
      <c r="D39" s="15">
        <v>99</v>
      </c>
      <c r="E39" s="15">
        <v>79</v>
      </c>
      <c r="F39" s="15">
        <v>155</v>
      </c>
      <c r="G39" s="15">
        <v>46</v>
      </c>
      <c r="H39" s="15">
        <v>96</v>
      </c>
      <c r="I39" s="15">
        <v>125</v>
      </c>
      <c r="J39" s="15">
        <v>134</v>
      </c>
      <c r="K39" s="15">
        <v>137</v>
      </c>
      <c r="L39" s="15">
        <v>153</v>
      </c>
      <c r="M39" s="15">
        <v>197</v>
      </c>
      <c r="N39" s="15">
        <v>210</v>
      </c>
      <c r="O39" s="16">
        <v>109</v>
      </c>
      <c r="P39" s="17">
        <f t="shared" si="0"/>
        <v>1540</v>
      </c>
      <c r="Q39" s="18">
        <f t="shared" si="1"/>
        <v>1.3182899895564039E-2</v>
      </c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</row>
    <row r="40" spans="1:47" ht="23.25" customHeight="1" x14ac:dyDescent="0.3">
      <c r="A40" s="14">
        <v>25</v>
      </c>
      <c r="B40" s="91" t="s">
        <v>66</v>
      </c>
      <c r="C40" s="92"/>
      <c r="D40" s="15">
        <v>18</v>
      </c>
      <c r="E40" s="15">
        <v>102</v>
      </c>
      <c r="F40" s="15">
        <v>114</v>
      </c>
      <c r="G40" s="15">
        <v>95</v>
      </c>
      <c r="H40" s="15">
        <v>36</v>
      </c>
      <c r="I40" s="15">
        <v>275</v>
      </c>
      <c r="J40" s="15">
        <v>43</v>
      </c>
      <c r="K40" s="15">
        <v>56</v>
      </c>
      <c r="L40" s="15">
        <v>285</v>
      </c>
      <c r="M40" s="15">
        <v>184</v>
      </c>
      <c r="N40" s="15">
        <v>162</v>
      </c>
      <c r="O40" s="16">
        <v>73</v>
      </c>
      <c r="P40" s="17">
        <f t="shared" si="0"/>
        <v>1443</v>
      </c>
      <c r="Q40" s="18">
        <f t="shared" si="1"/>
        <v>1.2352548408635656E-2</v>
      </c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</row>
    <row r="41" spans="1:47" ht="23.25" customHeight="1" x14ac:dyDescent="0.3">
      <c r="A41" s="14">
        <v>26</v>
      </c>
      <c r="B41" s="91" t="s">
        <v>67</v>
      </c>
      <c r="C41" s="92"/>
      <c r="D41" s="15">
        <v>15</v>
      </c>
      <c r="E41" s="15">
        <v>40</v>
      </c>
      <c r="F41" s="15">
        <v>146</v>
      </c>
      <c r="G41" s="15">
        <v>195</v>
      </c>
      <c r="H41" s="15">
        <v>90</v>
      </c>
      <c r="I41" s="15">
        <v>209</v>
      </c>
      <c r="J41" s="15">
        <v>207</v>
      </c>
      <c r="K41" s="15">
        <v>91</v>
      </c>
      <c r="L41" s="15">
        <v>23</v>
      </c>
      <c r="M41" s="15">
        <v>206</v>
      </c>
      <c r="N41" s="15">
        <v>261</v>
      </c>
      <c r="O41" s="16">
        <v>39</v>
      </c>
      <c r="P41" s="17">
        <f t="shared" si="0"/>
        <v>1522</v>
      </c>
      <c r="Q41" s="18">
        <f t="shared" si="1"/>
        <v>1.3028814052628875E-2</v>
      </c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</row>
    <row r="42" spans="1:47" ht="23.25" customHeight="1" x14ac:dyDescent="0.3">
      <c r="A42" s="14">
        <v>27</v>
      </c>
      <c r="B42" s="91" t="s">
        <v>68</v>
      </c>
      <c r="C42" s="92"/>
      <c r="D42" s="15">
        <v>61</v>
      </c>
      <c r="E42" s="15">
        <v>141</v>
      </c>
      <c r="F42" s="15">
        <v>179</v>
      </c>
      <c r="G42" s="15">
        <v>8</v>
      </c>
      <c r="H42" s="15">
        <v>130</v>
      </c>
      <c r="I42" s="15">
        <v>153</v>
      </c>
      <c r="J42" s="15">
        <v>130</v>
      </c>
      <c r="K42" s="43" t="s">
        <v>19</v>
      </c>
      <c r="L42" s="43" t="s">
        <v>19</v>
      </c>
      <c r="M42" s="43" t="s">
        <v>19</v>
      </c>
      <c r="N42" s="43" t="s">
        <v>19</v>
      </c>
      <c r="O42" s="16">
        <v>36</v>
      </c>
      <c r="P42" s="17">
        <f t="shared" si="0"/>
        <v>838</v>
      </c>
      <c r="Q42" s="18">
        <f t="shared" si="1"/>
        <v>7.1735520210926395E-3</v>
      </c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</row>
    <row r="43" spans="1:47" ht="23.25" customHeight="1" x14ac:dyDescent="0.3">
      <c r="A43" s="14">
        <v>28</v>
      </c>
      <c r="B43" s="91" t="s">
        <v>69</v>
      </c>
      <c r="C43" s="92"/>
      <c r="D43" s="15">
        <v>0</v>
      </c>
      <c r="E43" s="15">
        <v>0</v>
      </c>
      <c r="F43" s="15">
        <v>1251</v>
      </c>
      <c r="G43" s="15">
        <v>302</v>
      </c>
      <c r="H43" s="15">
        <v>0</v>
      </c>
      <c r="I43" s="15">
        <v>222</v>
      </c>
      <c r="J43" s="15">
        <v>691</v>
      </c>
      <c r="K43" s="15">
        <v>77</v>
      </c>
      <c r="L43" s="15">
        <v>1090</v>
      </c>
      <c r="M43" s="15">
        <v>921</v>
      </c>
      <c r="N43" s="15">
        <v>891</v>
      </c>
      <c r="O43" s="16">
        <v>800</v>
      </c>
      <c r="P43" s="17">
        <f t="shared" si="0"/>
        <v>6245</v>
      </c>
      <c r="Q43" s="18">
        <f t="shared" si="1"/>
        <v>5.3459227173894432E-2</v>
      </c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</row>
    <row r="44" spans="1:47" ht="23.25" customHeight="1" x14ac:dyDescent="0.3">
      <c r="A44" s="14">
        <v>29</v>
      </c>
      <c r="B44" s="91" t="s">
        <v>70</v>
      </c>
      <c r="C44" s="92"/>
      <c r="D44" s="15">
        <v>0</v>
      </c>
      <c r="E44" s="15">
        <v>0</v>
      </c>
      <c r="F44" s="15">
        <v>978</v>
      </c>
      <c r="G44" s="15">
        <v>507</v>
      </c>
      <c r="H44" s="15">
        <v>0</v>
      </c>
      <c r="I44" s="15">
        <v>408</v>
      </c>
      <c r="J44" s="15">
        <v>107</v>
      </c>
      <c r="K44" s="15">
        <v>740</v>
      </c>
      <c r="L44" s="15">
        <v>198</v>
      </c>
      <c r="M44" s="15">
        <v>627</v>
      </c>
      <c r="N44" s="15">
        <v>306</v>
      </c>
      <c r="O44" s="16">
        <v>506</v>
      </c>
      <c r="P44" s="17">
        <f t="shared" si="0"/>
        <v>4377</v>
      </c>
      <c r="Q44" s="18">
        <f t="shared" si="1"/>
        <v>3.7468540807067401E-2</v>
      </c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</row>
    <row r="45" spans="1:47" ht="23.25" customHeight="1" x14ac:dyDescent="0.3">
      <c r="A45" s="14">
        <v>30</v>
      </c>
      <c r="B45" s="91" t="s">
        <v>71</v>
      </c>
      <c r="C45" s="92"/>
      <c r="D45" s="15">
        <v>24</v>
      </c>
      <c r="E45" s="15">
        <v>0</v>
      </c>
      <c r="F45" s="15">
        <v>714</v>
      </c>
      <c r="G45" s="15">
        <v>400</v>
      </c>
      <c r="H45" s="15">
        <v>0</v>
      </c>
      <c r="I45" s="15">
        <v>251</v>
      </c>
      <c r="J45" s="15">
        <v>24</v>
      </c>
      <c r="K45" s="15">
        <v>628</v>
      </c>
      <c r="L45" s="15">
        <v>60</v>
      </c>
      <c r="M45" s="15">
        <v>1061</v>
      </c>
      <c r="N45" s="15">
        <v>358</v>
      </c>
      <c r="O45" s="16">
        <v>583</v>
      </c>
      <c r="P45" s="17">
        <f t="shared" si="0"/>
        <v>4103</v>
      </c>
      <c r="Q45" s="18">
        <f t="shared" si="1"/>
        <v>3.5123011864609907E-2</v>
      </c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</row>
    <row r="46" spans="1:47" ht="23.25" customHeight="1" x14ac:dyDescent="0.3">
      <c r="A46" s="14">
        <v>31</v>
      </c>
      <c r="B46" s="91" t="s">
        <v>72</v>
      </c>
      <c r="C46" s="92"/>
      <c r="D46" s="15">
        <v>0</v>
      </c>
      <c r="E46" s="15">
        <v>0</v>
      </c>
      <c r="F46" s="15">
        <v>1283</v>
      </c>
      <c r="G46" s="15">
        <v>306</v>
      </c>
      <c r="H46" s="15">
        <v>0</v>
      </c>
      <c r="I46" s="15">
        <v>736</v>
      </c>
      <c r="J46" s="15">
        <v>251</v>
      </c>
      <c r="K46" s="15">
        <v>830</v>
      </c>
      <c r="L46" s="15">
        <v>293</v>
      </c>
      <c r="M46" s="15">
        <v>749</v>
      </c>
      <c r="N46" s="15">
        <v>575</v>
      </c>
      <c r="O46" s="16">
        <v>763</v>
      </c>
      <c r="P46" s="17">
        <f t="shared" si="0"/>
        <v>5786</v>
      </c>
      <c r="Q46" s="18">
        <f t="shared" si="1"/>
        <v>4.9530038179047747E-2</v>
      </c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</row>
    <row r="47" spans="1:47" ht="23.25" customHeight="1" x14ac:dyDescent="0.3">
      <c r="A47" s="14">
        <v>32</v>
      </c>
      <c r="B47" s="91" t="s">
        <v>73</v>
      </c>
      <c r="C47" s="92"/>
      <c r="D47" s="15">
        <v>13</v>
      </c>
      <c r="E47" s="15">
        <v>5</v>
      </c>
      <c r="F47" s="15">
        <v>315</v>
      </c>
      <c r="G47" s="15">
        <v>98</v>
      </c>
      <c r="H47" s="15">
        <v>153</v>
      </c>
      <c r="I47" s="15">
        <v>142</v>
      </c>
      <c r="J47" s="15">
        <v>141</v>
      </c>
      <c r="K47" s="15">
        <v>220</v>
      </c>
      <c r="L47" s="15">
        <v>73</v>
      </c>
      <c r="M47" s="15">
        <v>199</v>
      </c>
      <c r="N47" s="15">
        <v>156</v>
      </c>
      <c r="O47" s="16">
        <v>30</v>
      </c>
      <c r="P47" s="17">
        <f t="shared" si="0"/>
        <v>1545</v>
      </c>
      <c r="Q47" s="18">
        <f t="shared" si="1"/>
        <v>1.3225701518601585E-2</v>
      </c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 ht="23.25" customHeight="1" x14ac:dyDescent="0.3">
      <c r="A48" s="14">
        <v>33</v>
      </c>
      <c r="B48" s="91" t="s">
        <v>74</v>
      </c>
      <c r="C48" s="92"/>
      <c r="D48" s="15">
        <v>112</v>
      </c>
      <c r="E48" s="15">
        <v>123</v>
      </c>
      <c r="F48" s="15">
        <v>508</v>
      </c>
      <c r="G48" s="15">
        <v>167</v>
      </c>
      <c r="H48" s="15">
        <v>280</v>
      </c>
      <c r="I48" s="15">
        <v>154</v>
      </c>
      <c r="J48" s="15">
        <v>271</v>
      </c>
      <c r="K48" s="15">
        <v>236</v>
      </c>
      <c r="L48" s="15">
        <v>199</v>
      </c>
      <c r="M48" s="15">
        <v>204</v>
      </c>
      <c r="N48" s="15">
        <v>309</v>
      </c>
      <c r="O48" s="16">
        <v>160</v>
      </c>
      <c r="P48" s="17">
        <f t="shared" ref="P48:P67" si="3">SUM(D48:O48)</f>
        <v>2723</v>
      </c>
      <c r="Q48" s="18">
        <f t="shared" si="1"/>
        <v>2.3309763906247324E-2</v>
      </c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 ht="23.25" customHeight="1" x14ac:dyDescent="0.3">
      <c r="A49" s="14">
        <v>34</v>
      </c>
      <c r="B49" s="91" t="s">
        <v>75</v>
      </c>
      <c r="C49" s="92"/>
      <c r="D49" s="15">
        <v>31</v>
      </c>
      <c r="E49" s="15">
        <v>59</v>
      </c>
      <c r="F49" s="15">
        <v>80</v>
      </c>
      <c r="G49" s="15">
        <v>54</v>
      </c>
      <c r="H49" s="15">
        <v>215</v>
      </c>
      <c r="I49" s="15">
        <v>208</v>
      </c>
      <c r="J49" s="15">
        <v>165</v>
      </c>
      <c r="K49" s="15">
        <v>123</v>
      </c>
      <c r="L49" s="15">
        <v>31</v>
      </c>
      <c r="M49" s="15">
        <v>246</v>
      </c>
      <c r="N49" s="15">
        <v>154</v>
      </c>
      <c r="O49" s="16">
        <v>50</v>
      </c>
      <c r="P49" s="17">
        <f t="shared" si="3"/>
        <v>1416</v>
      </c>
      <c r="Q49" s="18">
        <f t="shared" si="1"/>
        <v>1.212141964423291E-2</v>
      </c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 ht="23.25" customHeight="1" x14ac:dyDescent="0.3">
      <c r="A50" s="14">
        <v>35</v>
      </c>
      <c r="B50" s="91" t="s">
        <v>76</v>
      </c>
      <c r="C50" s="92"/>
      <c r="D50" s="15">
        <v>24</v>
      </c>
      <c r="E50" s="15">
        <v>52</v>
      </c>
      <c r="F50" s="15">
        <v>99</v>
      </c>
      <c r="G50" s="15">
        <v>134</v>
      </c>
      <c r="H50" s="15">
        <v>38</v>
      </c>
      <c r="I50" s="15">
        <v>241</v>
      </c>
      <c r="J50" s="15">
        <v>121</v>
      </c>
      <c r="K50" s="15">
        <v>224</v>
      </c>
      <c r="L50" s="15">
        <v>182</v>
      </c>
      <c r="M50" s="15">
        <v>438</v>
      </c>
      <c r="N50" s="15">
        <v>108</v>
      </c>
      <c r="O50" s="16">
        <v>102</v>
      </c>
      <c r="P50" s="17">
        <f t="shared" si="3"/>
        <v>1763</v>
      </c>
      <c r="Q50" s="18">
        <f t="shared" si="1"/>
        <v>1.5091852283038573E-2</v>
      </c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 ht="23.25" customHeight="1" x14ac:dyDescent="0.3">
      <c r="A51" s="14">
        <v>36</v>
      </c>
      <c r="B51" s="91" t="s">
        <v>77</v>
      </c>
      <c r="C51" s="92"/>
      <c r="D51" s="15">
        <v>94</v>
      </c>
      <c r="E51" s="15">
        <v>41</v>
      </c>
      <c r="F51" s="15">
        <v>187</v>
      </c>
      <c r="G51" s="15">
        <v>276</v>
      </c>
      <c r="H51" s="15">
        <v>214</v>
      </c>
      <c r="I51" s="15">
        <v>251</v>
      </c>
      <c r="J51" s="15">
        <v>289</v>
      </c>
      <c r="K51" s="15">
        <v>162</v>
      </c>
      <c r="L51" s="15">
        <v>297</v>
      </c>
      <c r="M51" s="15">
        <v>231</v>
      </c>
      <c r="N51" s="15">
        <v>253</v>
      </c>
      <c r="O51" s="16">
        <v>241</v>
      </c>
      <c r="P51" s="17">
        <f t="shared" si="3"/>
        <v>2536</v>
      </c>
      <c r="Q51" s="18">
        <f t="shared" si="1"/>
        <v>2.170898320464312E-2</v>
      </c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 ht="23.25" customHeight="1" x14ac:dyDescent="0.3">
      <c r="A52" s="14">
        <v>37</v>
      </c>
      <c r="B52" s="91" t="s">
        <v>78</v>
      </c>
      <c r="C52" s="92"/>
      <c r="D52" s="15">
        <v>55</v>
      </c>
      <c r="E52" s="15">
        <v>190</v>
      </c>
      <c r="F52" s="15">
        <v>63</v>
      </c>
      <c r="G52" s="15">
        <v>127</v>
      </c>
      <c r="H52" s="15">
        <v>110</v>
      </c>
      <c r="I52" s="15">
        <v>86</v>
      </c>
      <c r="J52" s="15">
        <v>67</v>
      </c>
      <c r="K52" s="15">
        <v>92</v>
      </c>
      <c r="L52" s="15">
        <v>194</v>
      </c>
      <c r="M52" s="15">
        <v>397</v>
      </c>
      <c r="N52" s="15">
        <v>184</v>
      </c>
      <c r="O52" s="16">
        <v>4</v>
      </c>
      <c r="P52" s="17">
        <f t="shared" si="3"/>
        <v>1569</v>
      </c>
      <c r="Q52" s="18">
        <f t="shared" si="1"/>
        <v>1.3431149309181805E-2</v>
      </c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 ht="23.25" customHeight="1" x14ac:dyDescent="0.3">
      <c r="A53" s="14">
        <v>38</v>
      </c>
      <c r="B53" s="91" t="s">
        <v>79</v>
      </c>
      <c r="C53" s="92"/>
      <c r="D53" s="15">
        <v>5</v>
      </c>
      <c r="E53" s="15">
        <v>109</v>
      </c>
      <c r="F53" s="15">
        <v>196</v>
      </c>
      <c r="G53" s="15">
        <v>207</v>
      </c>
      <c r="H53" s="15">
        <v>167</v>
      </c>
      <c r="I53" s="15">
        <v>270</v>
      </c>
      <c r="J53" s="15">
        <v>339</v>
      </c>
      <c r="K53" s="15">
        <v>411</v>
      </c>
      <c r="L53" s="15">
        <v>83</v>
      </c>
      <c r="M53" s="15">
        <v>116</v>
      </c>
      <c r="N53" s="15">
        <v>242</v>
      </c>
      <c r="O53" s="16">
        <v>52</v>
      </c>
      <c r="P53" s="17">
        <f t="shared" si="3"/>
        <v>2197</v>
      </c>
      <c r="Q53" s="18">
        <f t="shared" si="1"/>
        <v>1.880703316269753E-2</v>
      </c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 ht="21" customHeight="1" x14ac:dyDescent="0.3">
      <c r="A54" s="14">
        <v>39</v>
      </c>
      <c r="B54" s="91" t="s">
        <v>80</v>
      </c>
      <c r="C54" s="92"/>
      <c r="D54" s="15">
        <v>105</v>
      </c>
      <c r="E54" s="15">
        <v>83</v>
      </c>
      <c r="F54" s="15">
        <v>170</v>
      </c>
      <c r="G54" s="15">
        <v>97</v>
      </c>
      <c r="H54" s="15">
        <v>84</v>
      </c>
      <c r="I54" s="15">
        <v>87</v>
      </c>
      <c r="J54" s="15">
        <v>149</v>
      </c>
      <c r="K54" s="15">
        <v>119</v>
      </c>
      <c r="L54" s="15">
        <v>92</v>
      </c>
      <c r="M54" s="15">
        <v>194</v>
      </c>
      <c r="N54" s="15">
        <v>158</v>
      </c>
      <c r="O54" s="16">
        <v>0</v>
      </c>
      <c r="P54" s="17">
        <f t="shared" si="3"/>
        <v>1338</v>
      </c>
      <c r="Q54" s="18">
        <f t="shared" si="1"/>
        <v>1.1453714324847198E-2</v>
      </c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 ht="21" customHeight="1" x14ac:dyDescent="0.3">
      <c r="A55" s="14">
        <v>40</v>
      </c>
      <c r="B55" s="91" t="s">
        <v>81</v>
      </c>
      <c r="C55" s="92"/>
      <c r="D55" s="15">
        <v>161</v>
      </c>
      <c r="E55" s="15">
        <v>109</v>
      </c>
      <c r="F55" s="15">
        <v>351</v>
      </c>
      <c r="G55" s="15">
        <v>484</v>
      </c>
      <c r="H55" s="15">
        <v>507</v>
      </c>
      <c r="I55" s="15">
        <v>149</v>
      </c>
      <c r="J55" s="15">
        <v>339</v>
      </c>
      <c r="K55" s="15">
        <v>151</v>
      </c>
      <c r="L55" s="15">
        <v>284</v>
      </c>
      <c r="M55" s="15">
        <v>556</v>
      </c>
      <c r="N55" s="15">
        <v>942</v>
      </c>
      <c r="O55" s="16">
        <v>18</v>
      </c>
      <c r="P55" s="17">
        <f t="shared" si="3"/>
        <v>4051</v>
      </c>
      <c r="Q55" s="18">
        <f t="shared" si="1"/>
        <v>3.4677874985019431E-2</v>
      </c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 ht="21" customHeight="1" x14ac:dyDescent="0.3">
      <c r="A56" s="14">
        <v>41</v>
      </c>
      <c r="B56" s="91" t="s">
        <v>82</v>
      </c>
      <c r="C56" s="92"/>
      <c r="D56" s="15">
        <v>21</v>
      </c>
      <c r="E56" s="15">
        <v>32</v>
      </c>
      <c r="F56" s="15">
        <v>261</v>
      </c>
      <c r="G56" s="15">
        <v>164</v>
      </c>
      <c r="H56" s="15">
        <v>107</v>
      </c>
      <c r="I56" s="15">
        <v>135</v>
      </c>
      <c r="J56" s="15">
        <v>61</v>
      </c>
      <c r="K56" s="15">
        <v>24</v>
      </c>
      <c r="L56" s="15">
        <v>13</v>
      </c>
      <c r="M56" s="15">
        <v>278</v>
      </c>
      <c r="N56" s="15">
        <v>193</v>
      </c>
      <c r="O56" s="16">
        <v>88</v>
      </c>
      <c r="P56" s="17">
        <f t="shared" si="3"/>
        <v>1377</v>
      </c>
      <c r="Q56" s="18">
        <f t="shared" si="1"/>
        <v>1.1787566984540053E-2</v>
      </c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21" customHeight="1" x14ac:dyDescent="0.3">
      <c r="A57" s="14">
        <v>42</v>
      </c>
      <c r="B57" s="91" t="s">
        <v>83</v>
      </c>
      <c r="C57" s="92"/>
      <c r="D57" s="15">
        <v>116</v>
      </c>
      <c r="E57" s="15">
        <v>138</v>
      </c>
      <c r="F57" s="15">
        <v>528</v>
      </c>
      <c r="G57" s="15">
        <v>278</v>
      </c>
      <c r="H57" s="15">
        <v>437</v>
      </c>
      <c r="I57" s="15">
        <v>371</v>
      </c>
      <c r="J57" s="15">
        <v>396</v>
      </c>
      <c r="K57" s="15">
        <v>300</v>
      </c>
      <c r="L57" s="15">
        <v>247</v>
      </c>
      <c r="M57" s="15">
        <v>269</v>
      </c>
      <c r="N57" s="15">
        <v>432</v>
      </c>
      <c r="O57" s="16">
        <v>179</v>
      </c>
      <c r="P57" s="17">
        <f t="shared" si="3"/>
        <v>3691</v>
      </c>
      <c r="Q57" s="18">
        <f t="shared" si="1"/>
        <v>3.1596158126316151E-2</v>
      </c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</row>
    <row r="58" spans="1:47" ht="21" customHeight="1" x14ac:dyDescent="0.3">
      <c r="A58" s="14">
        <v>43</v>
      </c>
      <c r="B58" s="91" t="s">
        <v>84</v>
      </c>
      <c r="C58" s="92"/>
      <c r="D58" s="43"/>
      <c r="E58" s="43"/>
      <c r="F58" s="43"/>
      <c r="G58" s="43"/>
      <c r="H58" s="43"/>
      <c r="I58" s="43"/>
      <c r="J58" s="15">
        <v>24</v>
      </c>
      <c r="K58" s="15">
        <v>115</v>
      </c>
      <c r="L58" s="15">
        <v>151</v>
      </c>
      <c r="M58" s="15">
        <v>145</v>
      </c>
      <c r="N58" s="15">
        <v>51</v>
      </c>
      <c r="O58" s="16">
        <v>12</v>
      </c>
      <c r="P58" s="17">
        <f t="shared" si="3"/>
        <v>498</v>
      </c>
      <c r="Q58" s="18">
        <f t="shared" si="1"/>
        <v>4.2630416545395402E-3</v>
      </c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</row>
    <row r="59" spans="1:47" ht="21" customHeight="1" x14ac:dyDescent="0.3">
      <c r="A59" s="14">
        <v>44</v>
      </c>
      <c r="B59" s="91" t="s">
        <v>85</v>
      </c>
      <c r="C59" s="92"/>
      <c r="D59" s="43"/>
      <c r="E59" s="43"/>
      <c r="F59" s="43"/>
      <c r="G59" s="43"/>
      <c r="H59" s="43"/>
      <c r="I59" s="43"/>
      <c r="J59" s="15">
        <v>50</v>
      </c>
      <c r="K59" s="15">
        <v>123</v>
      </c>
      <c r="L59" s="15">
        <v>60</v>
      </c>
      <c r="M59" s="15">
        <v>20</v>
      </c>
      <c r="N59" s="15">
        <v>315</v>
      </c>
      <c r="O59" s="16">
        <v>90</v>
      </c>
      <c r="P59" s="17">
        <f t="shared" si="3"/>
        <v>658</v>
      </c>
      <c r="Q59" s="18">
        <f t="shared" si="1"/>
        <v>5.6326935917409985E-3</v>
      </c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</row>
    <row r="60" spans="1:47" ht="21" customHeight="1" x14ac:dyDescent="0.3">
      <c r="A60" s="14">
        <v>45</v>
      </c>
      <c r="B60" s="91" t="s">
        <v>86</v>
      </c>
      <c r="C60" s="92"/>
      <c r="D60" s="43"/>
      <c r="E60" s="43"/>
      <c r="F60" s="43"/>
      <c r="G60" s="43"/>
      <c r="H60" s="43"/>
      <c r="I60" s="43"/>
      <c r="J60" s="15">
        <v>277</v>
      </c>
      <c r="K60" s="15">
        <v>150</v>
      </c>
      <c r="L60" s="15">
        <v>12</v>
      </c>
      <c r="M60" s="15">
        <v>39</v>
      </c>
      <c r="N60" s="15">
        <v>430</v>
      </c>
      <c r="O60" s="16">
        <v>70</v>
      </c>
      <c r="P60" s="17">
        <f t="shared" si="3"/>
        <v>978</v>
      </c>
      <c r="Q60" s="18">
        <f t="shared" si="1"/>
        <v>8.3719974661439159E-3</v>
      </c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</row>
    <row r="61" spans="1:47" ht="21" customHeight="1" x14ac:dyDescent="0.3">
      <c r="A61" s="14">
        <v>46</v>
      </c>
      <c r="B61" s="91" t="s">
        <v>87</v>
      </c>
      <c r="C61" s="92"/>
      <c r="D61" s="43"/>
      <c r="E61" s="43"/>
      <c r="F61" s="43"/>
      <c r="G61" s="43"/>
      <c r="H61" s="43"/>
      <c r="I61" s="43"/>
      <c r="J61" s="15">
        <v>0</v>
      </c>
      <c r="K61" s="15">
        <v>69</v>
      </c>
      <c r="L61" s="15">
        <v>108</v>
      </c>
      <c r="M61" s="15">
        <v>363</v>
      </c>
      <c r="N61" s="15">
        <v>253</v>
      </c>
      <c r="O61" s="16">
        <v>42</v>
      </c>
      <c r="P61" s="17">
        <f t="shared" si="3"/>
        <v>835</v>
      </c>
      <c r="Q61" s="18">
        <f t="shared" si="1"/>
        <v>7.1478710472701124E-3</v>
      </c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</row>
    <row r="62" spans="1:47" ht="21" customHeight="1" x14ac:dyDescent="0.3">
      <c r="A62" s="14">
        <v>47</v>
      </c>
      <c r="B62" s="91" t="s">
        <v>88</v>
      </c>
      <c r="C62" s="92"/>
      <c r="D62" s="43"/>
      <c r="E62" s="43"/>
      <c r="F62" s="43"/>
      <c r="G62" s="43"/>
      <c r="H62" s="43"/>
      <c r="I62" s="43"/>
      <c r="J62" s="15">
        <v>32</v>
      </c>
      <c r="K62" s="15">
        <v>187</v>
      </c>
      <c r="L62" s="15">
        <v>100</v>
      </c>
      <c r="M62" s="15">
        <v>77</v>
      </c>
      <c r="N62" s="15">
        <v>193</v>
      </c>
      <c r="O62" s="16">
        <v>127</v>
      </c>
      <c r="P62" s="17">
        <f t="shared" si="3"/>
        <v>716</v>
      </c>
      <c r="Q62" s="18">
        <f t="shared" si="1"/>
        <v>6.1291924189765274E-3</v>
      </c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</row>
    <row r="63" spans="1:47" ht="21" customHeight="1" x14ac:dyDescent="0.3">
      <c r="A63" s="14">
        <v>48</v>
      </c>
      <c r="B63" s="91" t="s">
        <v>89</v>
      </c>
      <c r="C63" s="92"/>
      <c r="D63" s="43"/>
      <c r="E63" s="43"/>
      <c r="F63" s="43"/>
      <c r="G63" s="43"/>
      <c r="H63" s="43"/>
      <c r="I63" s="43"/>
      <c r="J63" s="15">
        <v>0</v>
      </c>
      <c r="K63" s="15">
        <v>57</v>
      </c>
      <c r="L63" s="15">
        <v>125</v>
      </c>
      <c r="M63" s="15">
        <v>9</v>
      </c>
      <c r="N63" s="15">
        <v>126</v>
      </c>
      <c r="O63" s="16">
        <v>8</v>
      </c>
      <c r="P63" s="17">
        <f t="shared" si="3"/>
        <v>325</v>
      </c>
      <c r="Q63" s="18">
        <f t="shared" si="1"/>
        <v>2.7821054974404629E-3</v>
      </c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</row>
    <row r="64" spans="1:47" ht="21" customHeight="1" x14ac:dyDescent="0.3">
      <c r="A64" s="14">
        <v>49</v>
      </c>
      <c r="B64" s="91" t="s">
        <v>90</v>
      </c>
      <c r="C64" s="92"/>
      <c r="D64" s="43"/>
      <c r="E64" s="43"/>
      <c r="F64" s="43"/>
      <c r="G64" s="43"/>
      <c r="H64" s="43"/>
      <c r="I64" s="43"/>
      <c r="J64" s="15">
        <v>37</v>
      </c>
      <c r="K64" s="15">
        <v>139</v>
      </c>
      <c r="L64" s="15">
        <v>18</v>
      </c>
      <c r="M64" s="15">
        <v>219</v>
      </c>
      <c r="N64" s="15">
        <v>82</v>
      </c>
      <c r="O64" s="16">
        <v>40</v>
      </c>
      <c r="P64" s="17">
        <f t="shared" si="3"/>
        <v>535</v>
      </c>
      <c r="Q64" s="18">
        <f t="shared" si="1"/>
        <v>4.5797736650173776E-3</v>
      </c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</row>
    <row r="65" spans="1:47" ht="21" customHeight="1" x14ac:dyDescent="0.3">
      <c r="A65" s="14">
        <v>50</v>
      </c>
      <c r="B65" s="91" t="s">
        <v>91</v>
      </c>
      <c r="C65" s="92"/>
      <c r="D65" s="43"/>
      <c r="E65" s="43"/>
      <c r="F65" s="43"/>
      <c r="G65" s="43"/>
      <c r="H65" s="43"/>
      <c r="I65" s="43"/>
      <c r="J65" s="15">
        <v>64</v>
      </c>
      <c r="K65" s="15">
        <v>57</v>
      </c>
      <c r="L65" s="15">
        <v>65</v>
      </c>
      <c r="M65" s="15">
        <v>936</v>
      </c>
      <c r="N65" s="15">
        <v>52</v>
      </c>
      <c r="O65" s="16">
        <v>22</v>
      </c>
      <c r="P65" s="17">
        <f t="shared" si="3"/>
        <v>1196</v>
      </c>
      <c r="Q65" s="18">
        <f>+P65/$P$68</f>
        <v>1.0238148230580904E-2</v>
      </c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</row>
    <row r="66" spans="1:47" ht="21" customHeight="1" x14ac:dyDescent="0.3">
      <c r="A66" s="14">
        <v>51</v>
      </c>
      <c r="B66" s="91" t="s">
        <v>92</v>
      </c>
      <c r="C66" s="92"/>
      <c r="D66" s="43"/>
      <c r="E66" s="43"/>
      <c r="F66" s="43"/>
      <c r="G66" s="43"/>
      <c r="H66" s="43"/>
      <c r="I66" s="43"/>
      <c r="J66" s="43"/>
      <c r="K66" s="15">
        <v>0</v>
      </c>
      <c r="L66" s="15">
        <v>122</v>
      </c>
      <c r="M66" s="15">
        <v>85</v>
      </c>
      <c r="N66" s="15">
        <v>89</v>
      </c>
      <c r="O66" s="16">
        <v>112</v>
      </c>
      <c r="P66" s="17">
        <f t="shared" si="3"/>
        <v>408</v>
      </c>
      <c r="Q66" s="18">
        <f t="shared" si="1"/>
        <v>3.4926124398637196E-3</v>
      </c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</row>
    <row r="67" spans="1:47" ht="21" customHeight="1" x14ac:dyDescent="0.3">
      <c r="A67" s="14">
        <v>52</v>
      </c>
      <c r="B67" s="91" t="s">
        <v>93</v>
      </c>
      <c r="C67" s="92"/>
      <c r="D67" s="43"/>
      <c r="E67" s="43"/>
      <c r="F67" s="43"/>
      <c r="G67" s="43"/>
      <c r="H67" s="43"/>
      <c r="I67" s="43"/>
      <c r="J67" s="43"/>
      <c r="K67" s="15">
        <v>0</v>
      </c>
      <c r="L67" s="15">
        <v>46</v>
      </c>
      <c r="M67" s="15">
        <v>92</v>
      </c>
      <c r="N67" s="15">
        <v>30</v>
      </c>
      <c r="O67" s="16">
        <v>30</v>
      </c>
      <c r="P67" s="17">
        <f t="shared" si="3"/>
        <v>198</v>
      </c>
      <c r="Q67" s="18">
        <f t="shared" si="1"/>
        <v>1.6949442722868052E-3</v>
      </c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</row>
    <row r="68" spans="1:47" ht="21" customHeight="1" x14ac:dyDescent="0.3">
      <c r="A68" s="93" t="s">
        <v>1</v>
      </c>
      <c r="B68" s="94"/>
      <c r="C68" s="94"/>
      <c r="D68" s="44">
        <f>+SUM(D16:D67)</f>
        <v>2532</v>
      </c>
      <c r="E68" s="44">
        <f t="shared" ref="E68:O68" si="4">+SUM(E16:E67)</f>
        <v>3567</v>
      </c>
      <c r="F68" s="44">
        <f t="shared" si="4"/>
        <v>13263</v>
      </c>
      <c r="G68" s="44">
        <f t="shared" si="4"/>
        <v>8567</v>
      </c>
      <c r="H68" s="44">
        <f t="shared" si="4"/>
        <v>8034</v>
      </c>
      <c r="I68" s="44">
        <f t="shared" si="4"/>
        <v>9884</v>
      </c>
      <c r="J68" s="44">
        <f t="shared" si="4"/>
        <v>10855</v>
      </c>
      <c r="K68" s="44">
        <f t="shared" si="4"/>
        <v>11121</v>
      </c>
      <c r="L68" s="44">
        <f t="shared" si="4"/>
        <v>9238</v>
      </c>
      <c r="M68" s="44">
        <f t="shared" si="4"/>
        <v>17557</v>
      </c>
      <c r="N68" s="44">
        <f t="shared" si="4"/>
        <v>16040</v>
      </c>
      <c r="O68" s="44">
        <f t="shared" si="4"/>
        <v>6160</v>
      </c>
      <c r="P68" s="45">
        <f>+SUM(P16:P67)</f>
        <v>116818</v>
      </c>
      <c r="Q68" s="46">
        <v>1</v>
      </c>
    </row>
    <row r="69" spans="1:47" ht="3.75" customHeight="1" x14ac:dyDescent="0.3">
      <c r="A69" s="47"/>
      <c r="B69" s="47"/>
      <c r="C69" s="47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9"/>
    </row>
    <row r="70" spans="1:47" ht="21" customHeight="1" x14ac:dyDescent="0.3">
      <c r="A70" s="50" t="s">
        <v>94</v>
      </c>
      <c r="B70" s="47"/>
      <c r="C70" s="47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9"/>
    </row>
    <row r="71" spans="1:47" ht="21" customHeight="1" x14ac:dyDescent="0.3">
      <c r="A71" s="50"/>
      <c r="B71" s="47"/>
      <c r="C71" s="47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9"/>
    </row>
    <row r="72" spans="1:47" ht="21" customHeight="1" x14ac:dyDescent="0.3">
      <c r="A72" s="47"/>
      <c r="B72" s="47"/>
      <c r="C72" s="47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9"/>
    </row>
    <row r="73" spans="1:47" ht="21" customHeight="1" x14ac:dyDescent="0.3">
      <c r="L73" s="51"/>
      <c r="M73" s="51"/>
      <c r="V73" s="51"/>
      <c r="W73" s="51"/>
      <c r="X73" s="51"/>
      <c r="Y73" s="51"/>
      <c r="Z73" s="51"/>
    </row>
    <row r="74" spans="1:47" ht="27" customHeight="1" thickBot="1" x14ac:dyDescent="0.35">
      <c r="A74" s="95" t="s">
        <v>95</v>
      </c>
      <c r="B74" s="95"/>
      <c r="C74" s="95"/>
      <c r="D74" s="95"/>
      <c r="E74" s="95"/>
      <c r="F74" s="95"/>
      <c r="G74" s="95"/>
      <c r="H74" s="95"/>
      <c r="U74" s="96" t="s">
        <v>96</v>
      </c>
      <c r="V74" s="96"/>
      <c r="W74" s="96"/>
      <c r="X74" s="96"/>
      <c r="Y74" s="96"/>
      <c r="Z74" s="96"/>
    </row>
    <row r="75" spans="1:47" ht="11.25" customHeight="1" thickBot="1" x14ac:dyDescent="0.35">
      <c r="A75" s="12"/>
      <c r="B75" s="12"/>
      <c r="C75" s="12"/>
      <c r="D75" s="12"/>
      <c r="E75" s="12"/>
      <c r="F75" s="12"/>
      <c r="G75" s="12"/>
      <c r="H75" s="12"/>
      <c r="U75" s="96"/>
      <c r="V75" s="96"/>
      <c r="W75" s="96"/>
      <c r="X75" s="96"/>
      <c r="Y75" s="96"/>
      <c r="Z75" s="96"/>
    </row>
    <row r="76" spans="1:47" ht="27" customHeight="1" x14ac:dyDescent="0.3">
      <c r="A76" s="88" t="s">
        <v>0</v>
      </c>
      <c r="B76" s="88" t="s">
        <v>1</v>
      </c>
      <c r="C76" s="88" t="s">
        <v>97</v>
      </c>
      <c r="D76" s="88"/>
      <c r="E76" s="88" t="s">
        <v>98</v>
      </c>
      <c r="F76" s="88"/>
      <c r="G76" s="88" t="s">
        <v>99</v>
      </c>
      <c r="H76" s="88"/>
      <c r="K76" s="51"/>
      <c r="L76" s="51"/>
      <c r="M76" s="51"/>
      <c r="U76" s="12"/>
      <c r="V76" s="12"/>
      <c r="W76" s="12"/>
      <c r="X76" s="12"/>
      <c r="Y76" s="12"/>
      <c r="Z76" s="12"/>
    </row>
    <row r="77" spans="1:47" ht="57.75" customHeight="1" x14ac:dyDescent="0.3">
      <c r="A77" s="90"/>
      <c r="B77" s="90"/>
      <c r="C77" s="90"/>
      <c r="D77" s="90"/>
      <c r="E77" s="90"/>
      <c r="F77" s="90"/>
      <c r="G77" s="90"/>
      <c r="H77" s="90"/>
      <c r="K77" s="51"/>
      <c r="L77" s="51"/>
      <c r="M77" s="51"/>
      <c r="U77" s="52" t="s">
        <v>0</v>
      </c>
      <c r="V77" s="52" t="s">
        <v>1</v>
      </c>
      <c r="W77" s="88" t="s">
        <v>3</v>
      </c>
      <c r="X77" s="88"/>
      <c r="Y77" s="88" t="s">
        <v>4</v>
      </c>
      <c r="Z77" s="88"/>
    </row>
    <row r="78" spans="1:47" ht="23.25" customHeight="1" x14ac:dyDescent="0.3">
      <c r="A78" s="53" t="s">
        <v>5</v>
      </c>
      <c r="B78" s="54">
        <f>+SUM(C78:J78)</f>
        <v>2532</v>
      </c>
      <c r="C78" s="85">
        <f t="shared" ref="C78:C89" si="5">C98</f>
        <v>1226</v>
      </c>
      <c r="D78" s="85"/>
      <c r="E78" s="85">
        <f t="shared" ref="E78:E89" si="6">E98+G98+I98</f>
        <v>772</v>
      </c>
      <c r="F78" s="85"/>
      <c r="G78" s="85">
        <f t="shared" ref="G78:G89" si="7">K98+M98</f>
        <v>534</v>
      </c>
      <c r="H78" s="85"/>
      <c r="K78" s="51"/>
      <c r="L78" s="51"/>
      <c r="M78" s="51"/>
      <c r="U78" s="53" t="s">
        <v>5</v>
      </c>
      <c r="V78" s="54">
        <f>+W78+Y78</f>
        <v>2532</v>
      </c>
      <c r="W78" s="87">
        <v>1224</v>
      </c>
      <c r="X78" s="87"/>
      <c r="Y78" s="87">
        <v>1308</v>
      </c>
      <c r="Z78" s="89"/>
    </row>
    <row r="79" spans="1:47" ht="23.25" customHeight="1" x14ac:dyDescent="0.3">
      <c r="A79" s="55" t="s">
        <v>6</v>
      </c>
      <c r="B79" s="54">
        <f t="shared" ref="B79:B88" si="8">+SUM(C79:J79)</f>
        <v>3567</v>
      </c>
      <c r="C79" s="85">
        <f t="shared" si="5"/>
        <v>1122</v>
      </c>
      <c r="D79" s="85"/>
      <c r="E79" s="85">
        <f t="shared" si="6"/>
        <v>1903</v>
      </c>
      <c r="F79" s="85"/>
      <c r="G79" s="85">
        <f t="shared" si="7"/>
        <v>542</v>
      </c>
      <c r="H79" s="85"/>
      <c r="K79" s="51"/>
      <c r="L79" s="51"/>
      <c r="M79" s="51"/>
      <c r="U79" s="55" t="s">
        <v>6</v>
      </c>
      <c r="V79" s="54">
        <f t="shared" ref="V79:V89" si="9">+W79+Y79</f>
        <v>3567</v>
      </c>
      <c r="W79" s="87">
        <v>1970</v>
      </c>
      <c r="X79" s="87"/>
      <c r="Y79" s="81">
        <v>1597</v>
      </c>
      <c r="Z79" s="86"/>
    </row>
    <row r="80" spans="1:47" ht="23.25" customHeight="1" x14ac:dyDescent="0.3">
      <c r="A80" s="55" t="s">
        <v>7</v>
      </c>
      <c r="B80" s="54">
        <f t="shared" si="8"/>
        <v>13263</v>
      </c>
      <c r="C80" s="85">
        <f t="shared" si="5"/>
        <v>2525</v>
      </c>
      <c r="D80" s="85"/>
      <c r="E80" s="85">
        <f t="shared" si="6"/>
        <v>8973</v>
      </c>
      <c r="F80" s="85"/>
      <c r="G80" s="85">
        <f t="shared" si="7"/>
        <v>1765</v>
      </c>
      <c r="H80" s="85"/>
      <c r="K80" s="51"/>
      <c r="L80" s="51"/>
      <c r="M80" s="51"/>
      <c r="U80" s="55" t="s">
        <v>7</v>
      </c>
      <c r="V80" s="54">
        <f t="shared" si="9"/>
        <v>13263</v>
      </c>
      <c r="W80" s="81">
        <v>8580</v>
      </c>
      <c r="X80" s="86"/>
      <c r="Y80" s="81">
        <v>4683</v>
      </c>
      <c r="Z80" s="86"/>
    </row>
    <row r="81" spans="1:26" ht="23.25" customHeight="1" x14ac:dyDescent="0.3">
      <c r="A81" s="55" t="s">
        <v>8</v>
      </c>
      <c r="B81" s="54">
        <f t="shared" si="8"/>
        <v>8567</v>
      </c>
      <c r="C81" s="85">
        <f t="shared" si="5"/>
        <v>1004</v>
      </c>
      <c r="D81" s="85"/>
      <c r="E81" s="85">
        <f t="shared" si="6"/>
        <v>5910</v>
      </c>
      <c r="F81" s="85"/>
      <c r="G81" s="85">
        <f t="shared" si="7"/>
        <v>1653</v>
      </c>
      <c r="H81" s="85"/>
      <c r="K81" s="51"/>
      <c r="L81" s="51"/>
      <c r="M81" s="51"/>
      <c r="U81" s="55" t="s">
        <v>8</v>
      </c>
      <c r="V81" s="54">
        <f t="shared" si="9"/>
        <v>8567</v>
      </c>
      <c r="W81" s="81">
        <v>4902</v>
      </c>
      <c r="X81" s="86"/>
      <c r="Y81" s="81">
        <v>3665</v>
      </c>
      <c r="Z81" s="86"/>
    </row>
    <row r="82" spans="1:26" ht="23.25" customHeight="1" x14ac:dyDescent="0.3">
      <c r="A82" s="55" t="s">
        <v>9</v>
      </c>
      <c r="B82" s="54">
        <f t="shared" si="8"/>
        <v>8034</v>
      </c>
      <c r="C82" s="85">
        <f>C102</f>
        <v>1604</v>
      </c>
      <c r="D82" s="85"/>
      <c r="E82" s="85">
        <f t="shared" si="6"/>
        <v>3987</v>
      </c>
      <c r="F82" s="85"/>
      <c r="G82" s="85">
        <f t="shared" si="7"/>
        <v>2443</v>
      </c>
      <c r="H82" s="85"/>
      <c r="K82" s="51"/>
      <c r="L82" s="51"/>
      <c r="M82" s="51"/>
      <c r="U82" s="55" t="s">
        <v>9</v>
      </c>
      <c r="V82" s="54">
        <f t="shared" si="9"/>
        <v>8034</v>
      </c>
      <c r="W82" s="81">
        <v>4389</v>
      </c>
      <c r="X82" s="86"/>
      <c r="Y82" s="81">
        <v>3645</v>
      </c>
      <c r="Z82" s="86"/>
    </row>
    <row r="83" spans="1:26" ht="23.25" customHeight="1" x14ac:dyDescent="0.3">
      <c r="A83" s="55" t="s">
        <v>10</v>
      </c>
      <c r="B83" s="54">
        <f t="shared" si="8"/>
        <v>9884</v>
      </c>
      <c r="C83" s="85">
        <f t="shared" si="5"/>
        <v>1363</v>
      </c>
      <c r="D83" s="85"/>
      <c r="E83" s="85">
        <f t="shared" si="6"/>
        <v>6477</v>
      </c>
      <c r="F83" s="85"/>
      <c r="G83" s="85">
        <f t="shared" si="7"/>
        <v>2044</v>
      </c>
      <c r="H83" s="85"/>
      <c r="K83" s="51"/>
      <c r="L83" s="51"/>
      <c r="M83" s="51"/>
      <c r="U83" s="55" t="s">
        <v>10</v>
      </c>
      <c r="V83" s="54">
        <f t="shared" si="9"/>
        <v>9884</v>
      </c>
      <c r="W83" s="81">
        <v>5718</v>
      </c>
      <c r="X83" s="86"/>
      <c r="Y83" s="81">
        <v>4166</v>
      </c>
      <c r="Z83" s="86"/>
    </row>
    <row r="84" spans="1:26" ht="23.25" customHeight="1" x14ac:dyDescent="0.3">
      <c r="A84" s="55" t="s">
        <v>11</v>
      </c>
      <c r="B84" s="54">
        <f t="shared" si="8"/>
        <v>10855</v>
      </c>
      <c r="C84" s="85">
        <f t="shared" si="5"/>
        <v>1603</v>
      </c>
      <c r="D84" s="85"/>
      <c r="E84" s="85">
        <f t="shared" si="6"/>
        <v>6517</v>
      </c>
      <c r="F84" s="85"/>
      <c r="G84" s="85">
        <f t="shared" si="7"/>
        <v>2735</v>
      </c>
      <c r="H84" s="85"/>
      <c r="K84" s="51"/>
      <c r="L84" s="51"/>
      <c r="M84" s="51"/>
      <c r="U84" s="55" t="s">
        <v>11</v>
      </c>
      <c r="V84" s="54">
        <f t="shared" si="9"/>
        <v>10855</v>
      </c>
      <c r="W84" s="81">
        <v>6221</v>
      </c>
      <c r="X84" s="86"/>
      <c r="Y84" s="81">
        <v>4634</v>
      </c>
      <c r="Z84" s="86"/>
    </row>
    <row r="85" spans="1:26" ht="23.25" customHeight="1" x14ac:dyDescent="0.3">
      <c r="A85" s="55" t="s">
        <v>12</v>
      </c>
      <c r="B85" s="54">
        <f t="shared" si="8"/>
        <v>11121</v>
      </c>
      <c r="C85" s="85">
        <f t="shared" si="5"/>
        <v>2067</v>
      </c>
      <c r="D85" s="85"/>
      <c r="E85" s="85">
        <f t="shared" si="6"/>
        <v>6969</v>
      </c>
      <c r="F85" s="85"/>
      <c r="G85" s="85">
        <f t="shared" si="7"/>
        <v>2085</v>
      </c>
      <c r="H85" s="85"/>
      <c r="K85" s="51"/>
      <c r="L85" s="51"/>
      <c r="M85" s="51"/>
      <c r="U85" s="55" t="s">
        <v>12</v>
      </c>
      <c r="V85" s="54">
        <f t="shared" si="9"/>
        <v>11121</v>
      </c>
      <c r="W85" s="81">
        <v>6551</v>
      </c>
      <c r="X85" s="86"/>
      <c r="Y85" s="81">
        <v>4570</v>
      </c>
      <c r="Z85" s="86"/>
    </row>
    <row r="86" spans="1:26" ht="23.25" customHeight="1" x14ac:dyDescent="0.3">
      <c r="A86" s="55" t="s">
        <v>13</v>
      </c>
      <c r="B86" s="54">
        <f t="shared" si="8"/>
        <v>9238</v>
      </c>
      <c r="C86" s="85">
        <f t="shared" si="5"/>
        <v>1479</v>
      </c>
      <c r="D86" s="85"/>
      <c r="E86" s="85">
        <f t="shared" si="6"/>
        <v>6005</v>
      </c>
      <c r="F86" s="85"/>
      <c r="G86" s="85">
        <f t="shared" si="7"/>
        <v>1754</v>
      </c>
      <c r="H86" s="85"/>
      <c r="K86" s="51"/>
      <c r="L86" s="51"/>
      <c r="M86" s="51"/>
      <c r="U86" s="55" t="s">
        <v>13</v>
      </c>
      <c r="V86" s="54">
        <f t="shared" si="9"/>
        <v>9238</v>
      </c>
      <c r="W86" s="81">
        <v>5260</v>
      </c>
      <c r="X86" s="86"/>
      <c r="Y86" s="81">
        <v>3978</v>
      </c>
      <c r="Z86" s="86"/>
    </row>
    <row r="87" spans="1:26" ht="23.25" customHeight="1" x14ac:dyDescent="0.3">
      <c r="A87" s="55" t="s">
        <v>14</v>
      </c>
      <c r="B87" s="54">
        <f t="shared" si="8"/>
        <v>17557</v>
      </c>
      <c r="C87" s="85">
        <f t="shared" si="5"/>
        <v>1367</v>
      </c>
      <c r="D87" s="85"/>
      <c r="E87" s="85">
        <f t="shared" si="6"/>
        <v>13835</v>
      </c>
      <c r="F87" s="85"/>
      <c r="G87" s="85">
        <f t="shared" si="7"/>
        <v>2355</v>
      </c>
      <c r="H87" s="85"/>
      <c r="K87" s="51"/>
      <c r="L87" s="51"/>
      <c r="M87" s="51"/>
      <c r="U87" s="55" t="s">
        <v>14</v>
      </c>
      <c r="V87" s="54">
        <f t="shared" si="9"/>
        <v>17557</v>
      </c>
      <c r="W87" s="81">
        <v>11179</v>
      </c>
      <c r="X87" s="86"/>
      <c r="Y87" s="81">
        <v>6378</v>
      </c>
      <c r="Z87" s="86"/>
    </row>
    <row r="88" spans="1:26" ht="23.25" customHeight="1" x14ac:dyDescent="0.3">
      <c r="A88" s="55" t="s">
        <v>15</v>
      </c>
      <c r="B88" s="54">
        <f t="shared" si="8"/>
        <v>16040</v>
      </c>
      <c r="C88" s="85">
        <f t="shared" si="5"/>
        <v>1416</v>
      </c>
      <c r="D88" s="85"/>
      <c r="E88" s="85">
        <f t="shared" si="6"/>
        <v>12288</v>
      </c>
      <c r="F88" s="85"/>
      <c r="G88" s="85">
        <f t="shared" si="7"/>
        <v>2336</v>
      </c>
      <c r="H88" s="85"/>
      <c r="K88" s="51"/>
      <c r="L88" s="51"/>
      <c r="M88" s="51"/>
      <c r="U88" s="55" t="s">
        <v>15</v>
      </c>
      <c r="V88" s="54">
        <f t="shared" si="9"/>
        <v>16040</v>
      </c>
      <c r="W88" s="81">
        <v>9224</v>
      </c>
      <c r="X88" s="86"/>
      <c r="Y88" s="81">
        <v>6816</v>
      </c>
      <c r="Z88" s="86"/>
    </row>
    <row r="89" spans="1:26" ht="23.25" customHeight="1" x14ac:dyDescent="0.3">
      <c r="A89" s="56" t="s">
        <v>16</v>
      </c>
      <c r="B89" s="54">
        <f>+SUM(C89:J89)</f>
        <v>6160</v>
      </c>
      <c r="C89" s="85">
        <f t="shared" si="5"/>
        <v>773</v>
      </c>
      <c r="D89" s="85"/>
      <c r="E89" s="85">
        <f t="shared" si="6"/>
        <v>4040</v>
      </c>
      <c r="F89" s="85"/>
      <c r="G89" s="85">
        <f t="shared" si="7"/>
        <v>1347</v>
      </c>
      <c r="H89" s="85"/>
      <c r="K89" s="51"/>
      <c r="L89" s="51"/>
      <c r="M89" s="51"/>
      <c r="U89" s="56" t="s">
        <v>16</v>
      </c>
      <c r="V89" s="57">
        <f t="shared" si="9"/>
        <v>6160</v>
      </c>
      <c r="W89" s="81">
        <v>3775</v>
      </c>
      <c r="X89" s="86"/>
      <c r="Y89" s="81">
        <v>2385</v>
      </c>
      <c r="Z89" s="86"/>
    </row>
    <row r="90" spans="1:26" ht="23.25" customHeight="1" x14ac:dyDescent="0.3">
      <c r="A90" s="58" t="s">
        <v>1</v>
      </c>
      <c r="B90" s="59">
        <f>+SUM(B78:B89)</f>
        <v>116818</v>
      </c>
      <c r="C90" s="79">
        <f>+SUM(C78:C89)</f>
        <v>17549</v>
      </c>
      <c r="D90" s="79"/>
      <c r="E90" s="79">
        <f>+SUM(E78:E89)</f>
        <v>77676</v>
      </c>
      <c r="F90" s="79"/>
      <c r="G90" s="79">
        <f>+SUM(G78:G89)</f>
        <v>21593</v>
      </c>
      <c r="H90" s="79"/>
      <c r="K90" s="51"/>
      <c r="L90" s="51"/>
      <c r="M90" s="51"/>
      <c r="U90" s="58" t="s">
        <v>1</v>
      </c>
      <c r="V90" s="59">
        <f>+SUM(V78:V89)</f>
        <v>116818</v>
      </c>
      <c r="W90" s="79">
        <f>+SUM(W78:W89)</f>
        <v>68993</v>
      </c>
      <c r="X90" s="79"/>
      <c r="Y90" s="79">
        <f>+SUM(Y78:Y89)</f>
        <v>47825</v>
      </c>
      <c r="Z90" s="80"/>
    </row>
    <row r="91" spans="1:26" ht="15.75" customHeight="1" x14ac:dyDescent="0.3">
      <c r="A91" s="60" t="s">
        <v>100</v>
      </c>
      <c r="B91" s="61">
        <v>1</v>
      </c>
      <c r="C91" s="77">
        <f>+C90/B90</f>
        <v>0.15022513653717748</v>
      </c>
      <c r="D91" s="77"/>
      <c r="E91" s="77">
        <f>+E90/B90</f>
        <v>0.66493177421287819</v>
      </c>
      <c r="F91" s="77"/>
      <c r="G91" s="77">
        <f>+G90/B90</f>
        <v>0.18484308924994436</v>
      </c>
      <c r="H91" s="77"/>
      <c r="K91" s="51"/>
      <c r="L91" s="51"/>
      <c r="M91" s="51"/>
      <c r="U91" s="60" t="s">
        <v>101</v>
      </c>
      <c r="V91" s="61">
        <v>1</v>
      </c>
      <c r="W91" s="77">
        <f>+W90/V90</f>
        <v>0.59060247564587653</v>
      </c>
      <c r="X91" s="77"/>
      <c r="Y91" s="77">
        <f>+Y90/V90</f>
        <v>0.40939752435412352</v>
      </c>
      <c r="Z91" s="78"/>
    </row>
    <row r="92" spans="1:26" ht="23.25" customHeight="1" x14ac:dyDescent="0.3">
      <c r="A92" s="62"/>
      <c r="B92" s="63"/>
      <c r="C92" s="63"/>
      <c r="D92" s="63"/>
      <c r="E92" s="63"/>
      <c r="F92" s="63"/>
      <c r="G92" s="63"/>
      <c r="H92" s="63"/>
      <c r="I92" s="63"/>
      <c r="J92" s="63"/>
      <c r="K92" s="51"/>
      <c r="L92" s="51"/>
      <c r="M92" s="51"/>
      <c r="U92" s="62"/>
      <c r="V92" s="63"/>
      <c r="W92" s="63"/>
      <c r="X92" s="63"/>
      <c r="Y92" s="63"/>
      <c r="Z92" s="63"/>
    </row>
    <row r="93" spans="1:26" ht="23.25" customHeight="1" x14ac:dyDescent="0.3">
      <c r="A93" s="62"/>
      <c r="B93" s="63"/>
      <c r="C93" s="63"/>
      <c r="D93" s="63"/>
      <c r="E93" s="63"/>
      <c r="F93" s="63"/>
      <c r="G93" s="63"/>
      <c r="H93" s="63"/>
      <c r="I93" s="63"/>
      <c r="J93" s="63"/>
      <c r="K93" s="51"/>
      <c r="L93" s="51"/>
      <c r="M93" s="51"/>
      <c r="U93" s="62"/>
      <c r="V93" s="63"/>
      <c r="W93" s="63"/>
      <c r="X93" s="63"/>
      <c r="Y93" s="63"/>
      <c r="Z93" s="63"/>
    </row>
    <row r="94" spans="1:26" ht="23.25" customHeight="1" x14ac:dyDescent="0.3">
      <c r="A94" s="64"/>
    </row>
    <row r="95" spans="1:26" ht="23.25" customHeight="1" thickBot="1" x14ac:dyDescent="0.35">
      <c r="A95" s="84" t="s">
        <v>102</v>
      </c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</row>
    <row r="96" spans="1:26" ht="23.25" customHeight="1" thickTop="1" x14ac:dyDescent="0.3">
      <c r="A96" s="64"/>
      <c r="N96" s="65"/>
    </row>
    <row r="97" spans="1:28" ht="94.5" customHeight="1" x14ac:dyDescent="0.3">
      <c r="A97" s="66" t="s">
        <v>0</v>
      </c>
      <c r="B97" s="67" t="s">
        <v>1</v>
      </c>
      <c r="C97" s="82" t="s">
        <v>103</v>
      </c>
      <c r="D97" s="83"/>
      <c r="E97" s="82" t="s">
        <v>104</v>
      </c>
      <c r="F97" s="83"/>
      <c r="G97" s="82" t="s">
        <v>105</v>
      </c>
      <c r="H97" s="83"/>
      <c r="I97" s="82" t="s">
        <v>106</v>
      </c>
      <c r="J97" s="83"/>
      <c r="K97" s="82" t="s">
        <v>107</v>
      </c>
      <c r="L97" s="83"/>
      <c r="M97" s="82" t="s">
        <v>108</v>
      </c>
      <c r="N97" s="83"/>
      <c r="O97" s="68"/>
      <c r="W97" s="69"/>
      <c r="X97" s="69"/>
      <c r="Y97" s="69"/>
      <c r="Z97" s="69"/>
      <c r="AA97" s="69"/>
      <c r="AB97" s="1"/>
    </row>
    <row r="98" spans="1:28" ht="23.25" customHeight="1" x14ac:dyDescent="0.3">
      <c r="A98" s="53" t="s">
        <v>5</v>
      </c>
      <c r="B98" s="70">
        <f>+SUM(C98:N98)</f>
        <v>2532</v>
      </c>
      <c r="C98" s="81">
        <v>1226</v>
      </c>
      <c r="D98" s="81"/>
      <c r="E98" s="81">
        <v>430</v>
      </c>
      <c r="F98" s="81"/>
      <c r="G98" s="81">
        <v>261</v>
      </c>
      <c r="H98" s="81"/>
      <c r="I98" s="81">
        <v>81</v>
      </c>
      <c r="J98" s="81"/>
      <c r="K98" s="81">
        <v>338</v>
      </c>
      <c r="L98" s="81"/>
      <c r="M98" s="81">
        <v>196</v>
      </c>
      <c r="N98" s="81"/>
      <c r="W98" s="69"/>
      <c r="X98" s="69"/>
      <c r="Y98" s="69"/>
      <c r="Z98" s="69"/>
      <c r="AA98" s="69"/>
      <c r="AB98" s="1"/>
    </row>
    <row r="99" spans="1:28" ht="23.25" customHeight="1" x14ac:dyDescent="0.3">
      <c r="A99" s="55" t="s">
        <v>6</v>
      </c>
      <c r="B99" s="70">
        <f t="shared" ref="B99:B109" si="10">+SUM(C99:N99)</f>
        <v>3567</v>
      </c>
      <c r="C99" s="81">
        <v>1122</v>
      </c>
      <c r="D99" s="81"/>
      <c r="E99" s="81">
        <v>1424</v>
      </c>
      <c r="F99" s="81"/>
      <c r="G99" s="81">
        <v>373</v>
      </c>
      <c r="H99" s="81"/>
      <c r="I99" s="81">
        <v>106</v>
      </c>
      <c r="J99" s="81"/>
      <c r="K99" s="81">
        <v>313</v>
      </c>
      <c r="L99" s="81"/>
      <c r="M99" s="81">
        <v>229</v>
      </c>
      <c r="N99" s="81"/>
      <c r="W99" s="69"/>
      <c r="X99" s="69"/>
      <c r="Y99" s="69"/>
      <c r="Z99" s="69"/>
      <c r="AA99" s="69"/>
      <c r="AB99" s="1"/>
    </row>
    <row r="100" spans="1:28" ht="23.25" customHeight="1" x14ac:dyDescent="0.3">
      <c r="A100" s="55" t="s">
        <v>7</v>
      </c>
      <c r="B100" s="70">
        <f t="shared" si="10"/>
        <v>13263</v>
      </c>
      <c r="C100" s="81">
        <v>2525</v>
      </c>
      <c r="D100" s="81"/>
      <c r="E100" s="81">
        <v>6066</v>
      </c>
      <c r="F100" s="81"/>
      <c r="G100" s="81">
        <v>2758</v>
      </c>
      <c r="H100" s="81"/>
      <c r="I100" s="81">
        <v>149</v>
      </c>
      <c r="J100" s="81"/>
      <c r="K100" s="81">
        <v>1418</v>
      </c>
      <c r="L100" s="81"/>
      <c r="M100" s="81">
        <v>347</v>
      </c>
      <c r="N100" s="81"/>
      <c r="W100" s="69"/>
      <c r="X100" s="69"/>
      <c r="Y100" s="69"/>
      <c r="Z100" s="69"/>
      <c r="AA100" s="69"/>
      <c r="AB100" s="1"/>
    </row>
    <row r="101" spans="1:28" ht="23.25" customHeight="1" x14ac:dyDescent="0.3">
      <c r="A101" s="55" t="s">
        <v>8</v>
      </c>
      <c r="B101" s="70">
        <f t="shared" si="10"/>
        <v>8567</v>
      </c>
      <c r="C101" s="81">
        <v>1004</v>
      </c>
      <c r="D101" s="81"/>
      <c r="E101" s="81">
        <v>2494</v>
      </c>
      <c r="F101" s="81"/>
      <c r="G101" s="81">
        <v>3178</v>
      </c>
      <c r="H101" s="81"/>
      <c r="I101" s="81">
        <v>238</v>
      </c>
      <c r="J101" s="81"/>
      <c r="K101" s="81">
        <v>1291</v>
      </c>
      <c r="L101" s="81"/>
      <c r="M101" s="81">
        <v>362</v>
      </c>
      <c r="N101" s="81"/>
      <c r="W101" s="69"/>
      <c r="X101" s="69"/>
      <c r="Y101" s="69"/>
      <c r="Z101" s="69"/>
      <c r="AA101" s="69"/>
      <c r="AB101" s="1"/>
    </row>
    <row r="102" spans="1:28" ht="23.25" customHeight="1" x14ac:dyDescent="0.3">
      <c r="A102" s="55" t="s">
        <v>9</v>
      </c>
      <c r="B102" s="70">
        <f t="shared" si="10"/>
        <v>8034</v>
      </c>
      <c r="C102" s="81">
        <v>1604</v>
      </c>
      <c r="D102" s="81"/>
      <c r="E102" s="81">
        <v>2179</v>
      </c>
      <c r="F102" s="81"/>
      <c r="G102" s="81">
        <v>1622</v>
      </c>
      <c r="H102" s="81"/>
      <c r="I102" s="81">
        <v>186</v>
      </c>
      <c r="J102" s="81"/>
      <c r="K102" s="81">
        <v>1798</v>
      </c>
      <c r="L102" s="81"/>
      <c r="M102" s="81">
        <v>645</v>
      </c>
      <c r="N102" s="81"/>
      <c r="W102" s="69"/>
      <c r="X102" s="69"/>
      <c r="Y102" s="69"/>
      <c r="Z102" s="69"/>
      <c r="AA102" s="69"/>
      <c r="AB102" s="1"/>
    </row>
    <row r="103" spans="1:28" ht="23.25" customHeight="1" x14ac:dyDescent="0.3">
      <c r="A103" s="55" t="s">
        <v>10</v>
      </c>
      <c r="B103" s="70">
        <f t="shared" si="10"/>
        <v>9884</v>
      </c>
      <c r="C103" s="81">
        <v>1363</v>
      </c>
      <c r="D103" s="81"/>
      <c r="E103" s="81">
        <v>2572</v>
      </c>
      <c r="F103" s="81"/>
      <c r="G103" s="81">
        <v>3646</v>
      </c>
      <c r="H103" s="81"/>
      <c r="I103" s="81">
        <v>259</v>
      </c>
      <c r="J103" s="81"/>
      <c r="K103" s="81">
        <v>1636</v>
      </c>
      <c r="L103" s="81"/>
      <c r="M103" s="81">
        <v>408</v>
      </c>
      <c r="N103" s="81"/>
      <c r="W103" s="69"/>
      <c r="X103" s="69"/>
      <c r="Y103" s="69"/>
      <c r="Z103" s="69"/>
      <c r="AA103" s="69"/>
      <c r="AB103" s="1"/>
    </row>
    <row r="104" spans="1:28" ht="23.25" customHeight="1" x14ac:dyDescent="0.3">
      <c r="A104" s="55" t="s">
        <v>11</v>
      </c>
      <c r="B104" s="70">
        <f t="shared" si="10"/>
        <v>10855</v>
      </c>
      <c r="C104" s="81">
        <v>1603</v>
      </c>
      <c r="D104" s="81"/>
      <c r="E104" s="81">
        <v>3437</v>
      </c>
      <c r="F104" s="81"/>
      <c r="G104" s="81">
        <v>2943</v>
      </c>
      <c r="H104" s="81"/>
      <c r="I104" s="81">
        <v>137</v>
      </c>
      <c r="J104" s="81"/>
      <c r="K104" s="81">
        <v>2242</v>
      </c>
      <c r="L104" s="81"/>
      <c r="M104" s="81">
        <v>493</v>
      </c>
      <c r="N104" s="81"/>
      <c r="W104" s="69"/>
      <c r="X104" s="69"/>
      <c r="Y104" s="69"/>
      <c r="Z104" s="69"/>
      <c r="AA104" s="69"/>
      <c r="AB104" s="1"/>
    </row>
    <row r="105" spans="1:28" ht="23.25" customHeight="1" x14ac:dyDescent="0.3">
      <c r="A105" s="55" t="s">
        <v>12</v>
      </c>
      <c r="B105" s="70">
        <f t="shared" si="10"/>
        <v>11121</v>
      </c>
      <c r="C105" s="81">
        <v>2067</v>
      </c>
      <c r="D105" s="81"/>
      <c r="E105" s="81">
        <v>3622</v>
      </c>
      <c r="F105" s="81"/>
      <c r="G105" s="81">
        <v>3198</v>
      </c>
      <c r="H105" s="81"/>
      <c r="I105" s="81">
        <v>149</v>
      </c>
      <c r="J105" s="81"/>
      <c r="K105" s="81">
        <v>1711</v>
      </c>
      <c r="L105" s="81"/>
      <c r="M105" s="81">
        <v>374</v>
      </c>
      <c r="N105" s="81"/>
      <c r="W105" s="69"/>
      <c r="X105" s="69"/>
      <c r="Y105" s="69"/>
      <c r="Z105" s="69"/>
      <c r="AA105" s="69"/>
      <c r="AB105" s="1"/>
    </row>
    <row r="106" spans="1:28" ht="23.25" customHeight="1" x14ac:dyDescent="0.3">
      <c r="A106" s="55" t="s">
        <v>13</v>
      </c>
      <c r="B106" s="70">
        <f t="shared" si="10"/>
        <v>9238</v>
      </c>
      <c r="C106" s="81">
        <v>1479</v>
      </c>
      <c r="D106" s="81"/>
      <c r="E106" s="81">
        <v>2964</v>
      </c>
      <c r="F106" s="81"/>
      <c r="G106" s="81">
        <v>2969</v>
      </c>
      <c r="H106" s="81"/>
      <c r="I106" s="81">
        <v>72</v>
      </c>
      <c r="J106" s="81"/>
      <c r="K106" s="81">
        <v>1382</v>
      </c>
      <c r="L106" s="81"/>
      <c r="M106" s="81">
        <v>372</v>
      </c>
      <c r="N106" s="81"/>
      <c r="W106" s="69"/>
      <c r="X106" s="69"/>
      <c r="Y106" s="69"/>
      <c r="Z106" s="69"/>
      <c r="AA106" s="69"/>
      <c r="AB106" s="1"/>
    </row>
    <row r="107" spans="1:28" ht="23.25" customHeight="1" x14ac:dyDescent="0.3">
      <c r="A107" s="55" t="s">
        <v>14</v>
      </c>
      <c r="B107" s="70">
        <f t="shared" si="10"/>
        <v>17557</v>
      </c>
      <c r="C107" s="81">
        <v>1367</v>
      </c>
      <c r="D107" s="81"/>
      <c r="E107" s="81">
        <v>10108</v>
      </c>
      <c r="F107" s="81"/>
      <c r="G107" s="81">
        <v>3544</v>
      </c>
      <c r="H107" s="81"/>
      <c r="I107" s="81">
        <v>183</v>
      </c>
      <c r="J107" s="81"/>
      <c r="K107" s="81">
        <v>1916</v>
      </c>
      <c r="L107" s="81"/>
      <c r="M107" s="81">
        <v>439</v>
      </c>
      <c r="N107" s="81"/>
      <c r="W107" s="69"/>
      <c r="X107" s="69"/>
      <c r="Y107" s="69"/>
      <c r="Z107" s="69"/>
      <c r="AA107" s="69"/>
      <c r="AB107" s="1"/>
    </row>
    <row r="108" spans="1:28" ht="23.25" customHeight="1" x14ac:dyDescent="0.3">
      <c r="A108" s="55" t="s">
        <v>15</v>
      </c>
      <c r="B108" s="70">
        <f t="shared" si="10"/>
        <v>16040</v>
      </c>
      <c r="C108" s="81">
        <v>1416</v>
      </c>
      <c r="D108" s="81"/>
      <c r="E108" s="81">
        <v>9947</v>
      </c>
      <c r="F108" s="81"/>
      <c r="G108" s="81">
        <v>2252</v>
      </c>
      <c r="H108" s="81"/>
      <c r="I108" s="81">
        <v>89</v>
      </c>
      <c r="J108" s="81"/>
      <c r="K108" s="81">
        <v>1785</v>
      </c>
      <c r="L108" s="81"/>
      <c r="M108" s="81">
        <v>551</v>
      </c>
      <c r="N108" s="81"/>
      <c r="W108" s="69"/>
      <c r="X108" s="69"/>
      <c r="Y108" s="69"/>
      <c r="Z108" s="69"/>
      <c r="AA108" s="69"/>
      <c r="AB108" s="1"/>
    </row>
    <row r="109" spans="1:28" ht="23.25" customHeight="1" x14ac:dyDescent="0.3">
      <c r="A109" s="56" t="s">
        <v>16</v>
      </c>
      <c r="B109" s="70">
        <f t="shared" si="10"/>
        <v>6160</v>
      </c>
      <c r="C109" s="81">
        <v>773</v>
      </c>
      <c r="D109" s="81"/>
      <c r="E109" s="81">
        <v>1550</v>
      </c>
      <c r="F109" s="81"/>
      <c r="G109" s="81">
        <v>2246</v>
      </c>
      <c r="H109" s="81"/>
      <c r="I109" s="81">
        <v>244</v>
      </c>
      <c r="J109" s="81"/>
      <c r="K109" s="81">
        <v>1034</v>
      </c>
      <c r="L109" s="81"/>
      <c r="M109" s="81">
        <v>313</v>
      </c>
      <c r="N109" s="81"/>
      <c r="W109" s="69"/>
      <c r="X109" s="69"/>
      <c r="Y109" s="69"/>
      <c r="Z109" s="69"/>
      <c r="AA109" s="69"/>
      <c r="AB109" s="1"/>
    </row>
    <row r="110" spans="1:28" ht="23.25" customHeight="1" x14ac:dyDescent="0.3">
      <c r="A110" s="58" t="s">
        <v>1</v>
      </c>
      <c r="B110" s="59">
        <f>+SUM(B98:B109)</f>
        <v>116818</v>
      </c>
      <c r="C110" s="79">
        <f>+SUM(C98:C109)</f>
        <v>17549</v>
      </c>
      <c r="D110" s="79"/>
      <c r="E110" s="79">
        <f>+SUM(E98:E109)</f>
        <v>46793</v>
      </c>
      <c r="F110" s="79"/>
      <c r="G110" s="79">
        <f>+SUM(G98:G109)</f>
        <v>28990</v>
      </c>
      <c r="H110" s="79"/>
      <c r="I110" s="79">
        <f>+SUM(I98:I109)</f>
        <v>1893</v>
      </c>
      <c r="J110" s="79"/>
      <c r="K110" s="79">
        <f>+SUM(K98:K109)</f>
        <v>16864</v>
      </c>
      <c r="L110" s="79"/>
      <c r="M110" s="79">
        <f>+SUM(M98:M109)</f>
        <v>4729</v>
      </c>
      <c r="N110" s="80"/>
      <c r="W110" s="71"/>
      <c r="X110" s="71"/>
      <c r="Y110" s="71"/>
      <c r="Z110" s="71"/>
      <c r="AA110" s="71"/>
    </row>
    <row r="111" spans="1:28" ht="23.25" customHeight="1" x14ac:dyDescent="0.3">
      <c r="A111" s="60" t="s">
        <v>100</v>
      </c>
      <c r="B111" s="61">
        <v>1</v>
      </c>
      <c r="C111" s="77">
        <f>+C110/$B$110</f>
        <v>0.15022513653717748</v>
      </c>
      <c r="D111" s="77"/>
      <c r="E111" s="77">
        <f>+E110/$B$110</f>
        <v>0.40056326935917408</v>
      </c>
      <c r="F111" s="77"/>
      <c r="G111" s="77">
        <f>+G110/$B$110</f>
        <v>0.2481638103716893</v>
      </c>
      <c r="H111" s="77"/>
      <c r="I111" s="77">
        <f>+I110/$B$110</f>
        <v>1.6204694482014757E-2</v>
      </c>
      <c r="J111" s="77"/>
      <c r="K111" s="77">
        <f>+K110/$B$110</f>
        <v>0.14436131418103373</v>
      </c>
      <c r="L111" s="77"/>
      <c r="M111" s="77">
        <f>+M110/$B$110</f>
        <v>4.0481775068910611E-2</v>
      </c>
      <c r="N111" s="78"/>
      <c r="W111" s="71"/>
      <c r="X111" s="71"/>
      <c r="Y111" s="71"/>
      <c r="Z111" s="71"/>
      <c r="AA111" s="71"/>
    </row>
    <row r="112" spans="1:28" ht="12.75" customHeight="1" x14ac:dyDescent="0.3">
      <c r="A112" s="62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W112" s="71"/>
      <c r="X112" s="71"/>
      <c r="Y112" s="71"/>
      <c r="Z112" s="71"/>
      <c r="AA112" s="71"/>
    </row>
    <row r="113" spans="1:27" ht="12.75" customHeight="1" x14ac:dyDescent="0.3">
      <c r="K113" s="63"/>
      <c r="L113" s="63"/>
      <c r="M113" s="63"/>
      <c r="N113" s="63"/>
      <c r="O113" s="63"/>
      <c r="P113" s="63"/>
      <c r="W113" s="71"/>
      <c r="X113" s="71"/>
      <c r="Y113" s="71"/>
      <c r="Z113" s="71"/>
      <c r="AA113" s="71"/>
    </row>
    <row r="114" spans="1:27" ht="23.25" customHeight="1" x14ac:dyDescent="0.3"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W114" s="71"/>
      <c r="X114" s="71"/>
      <c r="Y114" s="71"/>
      <c r="Z114" s="71"/>
      <c r="AA114" s="71"/>
    </row>
    <row r="115" spans="1:27" ht="20.25" customHeight="1" x14ac:dyDescent="0.3">
      <c r="A115" s="72" t="s">
        <v>110</v>
      </c>
      <c r="B115" s="73"/>
      <c r="C115" s="73"/>
      <c r="D115" s="73"/>
      <c r="E115" s="73"/>
      <c r="F115" s="73"/>
      <c r="G115" s="73"/>
      <c r="H115" s="74"/>
    </row>
    <row r="116" spans="1:27" ht="20.25" customHeight="1" x14ac:dyDescent="0.3">
      <c r="A116" s="72" t="s">
        <v>109</v>
      </c>
      <c r="B116" s="73"/>
      <c r="C116" s="73"/>
      <c r="D116" s="73"/>
      <c r="E116" s="73"/>
      <c r="F116" s="73"/>
      <c r="G116" s="73"/>
      <c r="H116" s="74"/>
    </row>
  </sheetData>
  <mergeCells count="256">
    <mergeCell ref="A7:AB7"/>
    <mergeCell ref="A8:AB8"/>
    <mergeCell ref="A9:AB9"/>
    <mergeCell ref="A12:Q12"/>
    <mergeCell ref="U12:AA12"/>
    <mergeCell ref="A14:A15"/>
    <mergeCell ref="B14:C15"/>
    <mergeCell ref="D14:D15"/>
    <mergeCell ref="E14:E15"/>
    <mergeCell ref="F14:F15"/>
    <mergeCell ref="X14:Y15"/>
    <mergeCell ref="Z14:AA15"/>
    <mergeCell ref="B16:C16"/>
    <mergeCell ref="Z16:AA16"/>
    <mergeCell ref="B17:C17"/>
    <mergeCell ref="Z17:AA17"/>
    <mergeCell ref="M14:M15"/>
    <mergeCell ref="N14:N15"/>
    <mergeCell ref="O14:O15"/>
    <mergeCell ref="P14:P15"/>
    <mergeCell ref="Q14:Q15"/>
    <mergeCell ref="U14:W15"/>
    <mergeCell ref="G14:G15"/>
    <mergeCell ref="H14:H15"/>
    <mergeCell ref="I14:I15"/>
    <mergeCell ref="J14:J15"/>
    <mergeCell ref="K14:K15"/>
    <mergeCell ref="L14:L15"/>
    <mergeCell ref="B21:C21"/>
    <mergeCell ref="Z21:AA21"/>
    <mergeCell ref="B22:C22"/>
    <mergeCell ref="Z22:AA22"/>
    <mergeCell ref="B23:C23"/>
    <mergeCell ref="Z23:AA23"/>
    <mergeCell ref="B18:C18"/>
    <mergeCell ref="Z18:AA18"/>
    <mergeCell ref="B19:C19"/>
    <mergeCell ref="Z19:AA19"/>
    <mergeCell ref="B20:C20"/>
    <mergeCell ref="Z20:AA20"/>
    <mergeCell ref="B29:C29"/>
    <mergeCell ref="B30:C30"/>
    <mergeCell ref="B31:C31"/>
    <mergeCell ref="B32:C32"/>
    <mergeCell ref="B33:C33"/>
    <mergeCell ref="B34:C34"/>
    <mergeCell ref="B24:C24"/>
    <mergeCell ref="Z24:AA24"/>
    <mergeCell ref="B25:C25"/>
    <mergeCell ref="B26:C26"/>
    <mergeCell ref="B27:C27"/>
    <mergeCell ref="B28:C28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65:C65"/>
    <mergeCell ref="B66:C66"/>
    <mergeCell ref="B67:C67"/>
    <mergeCell ref="A68:C68"/>
    <mergeCell ref="A74:H74"/>
    <mergeCell ref="U74:Z75"/>
    <mergeCell ref="B59:C59"/>
    <mergeCell ref="B60:C60"/>
    <mergeCell ref="B61:C61"/>
    <mergeCell ref="B62:C62"/>
    <mergeCell ref="B63:C63"/>
    <mergeCell ref="B64:C64"/>
    <mergeCell ref="Y77:Z77"/>
    <mergeCell ref="C78:D78"/>
    <mergeCell ref="E78:F78"/>
    <mergeCell ref="G78:H78"/>
    <mergeCell ref="W78:X78"/>
    <mergeCell ref="Y78:Z78"/>
    <mergeCell ref="A76:A77"/>
    <mergeCell ref="B76:B77"/>
    <mergeCell ref="C76:D77"/>
    <mergeCell ref="E76:F77"/>
    <mergeCell ref="G76:H77"/>
    <mergeCell ref="W77:X77"/>
    <mergeCell ref="C79:D79"/>
    <mergeCell ref="E79:F79"/>
    <mergeCell ref="G79:H79"/>
    <mergeCell ref="W79:X79"/>
    <mergeCell ref="Y79:Z79"/>
    <mergeCell ref="C80:D80"/>
    <mergeCell ref="E80:F80"/>
    <mergeCell ref="G80:H80"/>
    <mergeCell ref="W80:X80"/>
    <mergeCell ref="Y80:Z80"/>
    <mergeCell ref="C81:D81"/>
    <mergeCell ref="E81:F81"/>
    <mergeCell ref="G81:H81"/>
    <mergeCell ref="W81:X81"/>
    <mergeCell ref="Y81:Z81"/>
    <mergeCell ref="C82:D82"/>
    <mergeCell ref="E82:F82"/>
    <mergeCell ref="G82:H82"/>
    <mergeCell ref="W82:X82"/>
    <mergeCell ref="Y82:Z82"/>
    <mergeCell ref="C83:D83"/>
    <mergeCell ref="E83:F83"/>
    <mergeCell ref="G83:H83"/>
    <mergeCell ref="W83:X83"/>
    <mergeCell ref="Y83:Z83"/>
    <mergeCell ref="C84:D84"/>
    <mergeCell ref="E84:F84"/>
    <mergeCell ref="G84:H84"/>
    <mergeCell ref="W84:X84"/>
    <mergeCell ref="Y84:Z84"/>
    <mergeCell ref="C85:D85"/>
    <mergeCell ref="E85:F85"/>
    <mergeCell ref="G85:H85"/>
    <mergeCell ref="W85:X85"/>
    <mergeCell ref="Y85:Z85"/>
    <mergeCell ref="C86:D86"/>
    <mergeCell ref="E86:F86"/>
    <mergeCell ref="G86:H86"/>
    <mergeCell ref="W86:X86"/>
    <mergeCell ref="Y86:Z86"/>
    <mergeCell ref="C87:D87"/>
    <mergeCell ref="E87:F87"/>
    <mergeCell ref="G87:H87"/>
    <mergeCell ref="W87:X87"/>
    <mergeCell ref="Y87:Z87"/>
    <mergeCell ref="C88:D88"/>
    <mergeCell ref="E88:F88"/>
    <mergeCell ref="G88:H88"/>
    <mergeCell ref="W88:X88"/>
    <mergeCell ref="Y88:Z88"/>
    <mergeCell ref="W91:X91"/>
    <mergeCell ref="Y91:Z91"/>
    <mergeCell ref="A95:N95"/>
    <mergeCell ref="C89:D89"/>
    <mergeCell ref="E89:F89"/>
    <mergeCell ref="G89:H89"/>
    <mergeCell ref="W89:X89"/>
    <mergeCell ref="Y89:Z89"/>
    <mergeCell ref="C90:D90"/>
    <mergeCell ref="E90:F90"/>
    <mergeCell ref="G90:H90"/>
    <mergeCell ref="W90:X90"/>
    <mergeCell ref="Y90:Z90"/>
    <mergeCell ref="C97:D97"/>
    <mergeCell ref="E97:F97"/>
    <mergeCell ref="G97:H97"/>
    <mergeCell ref="I97:J97"/>
    <mergeCell ref="K97:L97"/>
    <mergeCell ref="M97:N97"/>
    <mergeCell ref="C91:D91"/>
    <mergeCell ref="E91:F91"/>
    <mergeCell ref="G91:H91"/>
    <mergeCell ref="C99:D99"/>
    <mergeCell ref="E99:F99"/>
    <mergeCell ref="G99:H99"/>
    <mergeCell ref="I99:J99"/>
    <mergeCell ref="K99:L99"/>
    <mergeCell ref="M99:N99"/>
    <mergeCell ref="C98:D98"/>
    <mergeCell ref="E98:F98"/>
    <mergeCell ref="G98:H98"/>
    <mergeCell ref="I98:J98"/>
    <mergeCell ref="K98:L98"/>
    <mergeCell ref="M98:N98"/>
    <mergeCell ref="C101:D101"/>
    <mergeCell ref="E101:F101"/>
    <mergeCell ref="G101:H101"/>
    <mergeCell ref="I101:J101"/>
    <mergeCell ref="K101:L101"/>
    <mergeCell ref="M101:N101"/>
    <mergeCell ref="C100:D100"/>
    <mergeCell ref="E100:F100"/>
    <mergeCell ref="G100:H100"/>
    <mergeCell ref="I100:J100"/>
    <mergeCell ref="K100:L100"/>
    <mergeCell ref="M100:N100"/>
    <mergeCell ref="C103:D103"/>
    <mergeCell ref="E103:F103"/>
    <mergeCell ref="G103:H103"/>
    <mergeCell ref="I103:J103"/>
    <mergeCell ref="K103:L103"/>
    <mergeCell ref="M103:N103"/>
    <mergeCell ref="C102:D102"/>
    <mergeCell ref="E102:F102"/>
    <mergeCell ref="G102:H102"/>
    <mergeCell ref="I102:J102"/>
    <mergeCell ref="K102:L102"/>
    <mergeCell ref="M102:N102"/>
    <mergeCell ref="C105:D105"/>
    <mergeCell ref="E105:F105"/>
    <mergeCell ref="G105:H105"/>
    <mergeCell ref="I105:J105"/>
    <mergeCell ref="K105:L105"/>
    <mergeCell ref="M105:N105"/>
    <mergeCell ref="C104:D104"/>
    <mergeCell ref="E104:F104"/>
    <mergeCell ref="G104:H104"/>
    <mergeCell ref="I104:J104"/>
    <mergeCell ref="K104:L104"/>
    <mergeCell ref="M104:N104"/>
    <mergeCell ref="C107:D107"/>
    <mergeCell ref="E107:F107"/>
    <mergeCell ref="G107:H107"/>
    <mergeCell ref="I107:J107"/>
    <mergeCell ref="K107:L107"/>
    <mergeCell ref="M107:N107"/>
    <mergeCell ref="C106:D106"/>
    <mergeCell ref="E106:F106"/>
    <mergeCell ref="G106:H106"/>
    <mergeCell ref="I106:J106"/>
    <mergeCell ref="K106:L106"/>
    <mergeCell ref="M106:N106"/>
    <mergeCell ref="C109:D109"/>
    <mergeCell ref="E109:F109"/>
    <mergeCell ref="G109:H109"/>
    <mergeCell ref="I109:J109"/>
    <mergeCell ref="K109:L109"/>
    <mergeCell ref="M109:N109"/>
    <mergeCell ref="C108:D108"/>
    <mergeCell ref="E108:F108"/>
    <mergeCell ref="G108:H108"/>
    <mergeCell ref="I108:J108"/>
    <mergeCell ref="K108:L108"/>
    <mergeCell ref="M108:N108"/>
    <mergeCell ref="C111:D111"/>
    <mergeCell ref="E111:F111"/>
    <mergeCell ref="G111:H111"/>
    <mergeCell ref="I111:J111"/>
    <mergeCell ref="K111:L111"/>
    <mergeCell ref="M111:N111"/>
    <mergeCell ref="C110:D110"/>
    <mergeCell ref="E110:F110"/>
    <mergeCell ref="G110:H110"/>
    <mergeCell ref="I110:J110"/>
    <mergeCell ref="K110:L110"/>
    <mergeCell ref="M110:N110"/>
  </mergeCells>
  <printOptions horizontalCentered="1"/>
  <pageMargins left="0" right="0" top="0.47244094488188981" bottom="0.39370078740157483" header="0.27559055118110237" footer="0.31496062992125984"/>
  <pageSetup paperSize="9" scale="36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71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ER-Acciones</vt:lpstr>
      <vt:lpstr>'ER-Acciones'!Área_de_impresión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2020-01-16T00:30:46Z</dcterms:modified>
</cp:coreProperties>
</file>