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816"/>
  </bookViews>
  <sheets>
    <sheet name="Tentativa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3" i="29" l="1"/>
  <c r="D152" i="29" s="1"/>
  <c r="C146" i="29"/>
  <c r="D142" i="29" s="1"/>
  <c r="L145" i="29"/>
  <c r="M144" i="29" s="1"/>
  <c r="M143" i="29"/>
  <c r="M142" i="29"/>
  <c r="M141" i="29"/>
  <c r="M145" i="29" s="1"/>
  <c r="F134" i="29"/>
  <c r="H130" i="29" s="1"/>
  <c r="H133" i="29"/>
  <c r="H132" i="29"/>
  <c r="H129" i="29"/>
  <c r="H126" i="29"/>
  <c r="H125" i="29"/>
  <c r="H124" i="29"/>
  <c r="H121" i="29"/>
  <c r="H120" i="29"/>
  <c r="L119" i="29"/>
  <c r="M119" i="29" s="1"/>
  <c r="H119" i="29"/>
  <c r="L118" i="29"/>
  <c r="L117" i="29"/>
  <c r="H117" i="29"/>
  <c r="L116" i="29"/>
  <c r="L115" i="29"/>
  <c r="L120" i="29" s="1"/>
  <c r="H114" i="29"/>
  <c r="H113" i="29"/>
  <c r="H112" i="29"/>
  <c r="H111" i="29"/>
  <c r="H109" i="29"/>
  <c r="H106" i="29"/>
  <c r="H105" i="29"/>
  <c r="H104" i="29"/>
  <c r="H103" i="29"/>
  <c r="H101" i="29"/>
  <c r="H98" i="29"/>
  <c r="H97" i="29"/>
  <c r="H96" i="29"/>
  <c r="O94" i="29"/>
  <c r="Q92" i="29" s="1"/>
  <c r="Q93" i="29"/>
  <c r="C92" i="29"/>
  <c r="D90" i="29" s="1"/>
  <c r="Q91" i="29"/>
  <c r="Q94" i="29" s="1"/>
  <c r="O87" i="29"/>
  <c r="Q86" i="29" s="1"/>
  <c r="D87" i="29"/>
  <c r="M79" i="29"/>
  <c r="O76" i="29" s="1"/>
  <c r="O78" i="29"/>
  <c r="F76" i="29"/>
  <c r="E76" i="29"/>
  <c r="D76" i="29"/>
  <c r="O75" i="29"/>
  <c r="H75" i="29"/>
  <c r="H74" i="29"/>
  <c r="H73" i="29"/>
  <c r="H72" i="29"/>
  <c r="O71" i="29"/>
  <c r="H71" i="29"/>
  <c r="H70" i="29"/>
  <c r="H69" i="29"/>
  <c r="H68" i="29"/>
  <c r="O67" i="29"/>
  <c r="H67" i="29"/>
  <c r="H66" i="29"/>
  <c r="H65" i="29"/>
  <c r="H64" i="29"/>
  <c r="H63" i="29"/>
  <c r="O62" i="29"/>
  <c r="Q61" i="29" s="1"/>
  <c r="L62" i="29"/>
  <c r="M61" i="29" s="1"/>
  <c r="H62" i="29"/>
  <c r="H61" i="29"/>
  <c r="H60" i="29"/>
  <c r="H59" i="29"/>
  <c r="H58" i="29"/>
  <c r="H57" i="29"/>
  <c r="H56" i="29"/>
  <c r="H55" i="29"/>
  <c r="H54" i="29"/>
  <c r="H53" i="29"/>
  <c r="H52" i="29"/>
  <c r="H51" i="29"/>
  <c r="H76" i="29" s="1"/>
  <c r="H50" i="29"/>
  <c r="K46" i="29"/>
  <c r="M30" i="29"/>
  <c r="L30" i="29"/>
  <c r="K30" i="29"/>
  <c r="M29" i="29"/>
  <c r="M28" i="29"/>
  <c r="M27" i="29"/>
  <c r="M26" i="29"/>
  <c r="M25" i="29"/>
  <c r="M24" i="29"/>
  <c r="M23" i="29"/>
  <c r="M22" i="29"/>
  <c r="M21" i="29"/>
  <c r="M20" i="29"/>
  <c r="M19" i="29"/>
  <c r="M18" i="29"/>
  <c r="M115" i="29" l="1"/>
  <c r="M116" i="29"/>
  <c r="M117" i="29"/>
  <c r="M118" i="29"/>
  <c r="O73" i="29"/>
  <c r="O79" i="29" s="1"/>
  <c r="Q85" i="29"/>
  <c r="Q87" i="29" s="1"/>
  <c r="O70" i="29"/>
  <c r="O74" i="29"/>
  <c r="O77" i="29"/>
  <c r="D91" i="29"/>
  <c r="H92" i="29" s="1"/>
  <c r="H123" i="29"/>
  <c r="H131" i="29"/>
  <c r="D144" i="29"/>
  <c r="D150" i="29"/>
  <c r="Q60" i="29"/>
  <c r="Q62" i="29" s="1"/>
  <c r="O68" i="29"/>
  <c r="O72" i="29"/>
  <c r="D85" i="29"/>
  <c r="D88" i="29"/>
  <c r="H99" i="29"/>
  <c r="H134" i="29" s="1"/>
  <c r="H107" i="29"/>
  <c r="H115" i="29"/>
  <c r="H127" i="29"/>
  <c r="D151" i="29"/>
  <c r="M60" i="29"/>
  <c r="M62" i="29" s="1"/>
  <c r="H100" i="29"/>
  <c r="H108" i="29"/>
  <c r="H118" i="29"/>
  <c r="H128" i="29"/>
  <c r="D141" i="29"/>
  <c r="D143" i="29"/>
  <c r="H144" i="29" s="1"/>
  <c r="O69" i="29"/>
  <c r="D89" i="29"/>
  <c r="H88" i="29" s="1"/>
  <c r="D145" i="29"/>
  <c r="D86" i="29"/>
  <c r="H102" i="29"/>
  <c r="H110" i="29"/>
  <c r="H116" i="29"/>
  <c r="H122" i="29"/>
  <c r="H85" i="29" l="1"/>
  <c r="D92" i="29"/>
  <c r="D146" i="29"/>
  <c r="D153" i="29"/>
  <c r="M120" i="29"/>
</calcChain>
</file>

<file path=xl/sharedStrings.xml><?xml version="1.0" encoding="utf-8"?>
<sst xmlns="http://schemas.openxmlformats.org/spreadsheetml/2006/main" count="203" uniqueCount="163">
  <si>
    <t>Otro</t>
  </si>
  <si>
    <t>Conviviente</t>
  </si>
  <si>
    <t>Ex conviviente</t>
  </si>
  <si>
    <t>Total</t>
  </si>
  <si>
    <t>Grupo de edad</t>
  </si>
  <si>
    <t>Arequipa</t>
  </si>
  <si>
    <t>Madre de Dios</t>
  </si>
  <si>
    <t>0 - 5 años</t>
  </si>
  <si>
    <t>6 - 11 años</t>
  </si>
  <si>
    <t>Cusco</t>
  </si>
  <si>
    <t>Ayacucho</t>
  </si>
  <si>
    <t>La Libertad</t>
  </si>
  <si>
    <t>Puno</t>
  </si>
  <si>
    <t>Periodo: Enero - Diciembre, 2020</t>
  </si>
  <si>
    <t>%</t>
  </si>
  <si>
    <t>Situación Laboral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</si>
  <si>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</si>
  <si>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</si>
  <si>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</si>
  <si>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</si>
  <si>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</si>
  <si>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</si>
  <si>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</si>
  <si>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</si>
  <si>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</si>
  <si>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</si>
  <si>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</si>
  <si>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</si>
  <si>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</si>
  <si>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</si>
  <si>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Ninguno</t>
  </si>
  <si>
    <t>Sin datos</t>
  </si>
  <si>
    <t>N°</t>
  </si>
  <si>
    <t>Otro familiar</t>
  </si>
  <si>
    <t>Callao</t>
  </si>
  <si>
    <t>Piura</t>
  </si>
  <si>
    <t>Ica</t>
  </si>
  <si>
    <t>Cajamarca</t>
  </si>
  <si>
    <t>Ancash</t>
  </si>
  <si>
    <t>San Martin</t>
  </si>
  <si>
    <t>Loreto</t>
  </si>
  <si>
    <t>Ucayali</t>
  </si>
  <si>
    <t>Tacna</t>
  </si>
  <si>
    <t>Amazonas</t>
  </si>
  <si>
    <t>Huancavelica</t>
  </si>
  <si>
    <t>Moquegua</t>
  </si>
  <si>
    <t>Pasco</t>
  </si>
  <si>
    <t>Tumbes</t>
  </si>
  <si>
    <t>Años</t>
  </si>
  <si>
    <t>Mes / año</t>
  </si>
  <si>
    <t>Área</t>
  </si>
  <si>
    <t>Rural</t>
  </si>
  <si>
    <t>Región</t>
  </si>
  <si>
    <t>Acumulado
2009 - 2019</t>
  </si>
  <si>
    <t>Lima Metropolitana</t>
  </si>
  <si>
    <t>Lima Provincia</t>
  </si>
  <si>
    <t>Lugar del hecho</t>
  </si>
  <si>
    <t>Apurimac</t>
  </si>
  <si>
    <t>Casa de ambos</t>
  </si>
  <si>
    <t>Casa de familiar</t>
  </si>
  <si>
    <t>Centro de estudios</t>
  </si>
  <si>
    <t>Centro Poblado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</si>
  <si>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</si>
  <si>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</si>
  <si>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</si>
  <si>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</si>
  <si>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</si>
  <si>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</si>
  <si>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1 a 3 hijos/as</t>
  </si>
  <si>
    <t>De 4 hijos/as a más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</si>
  <si>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</si>
  <si>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</si>
  <si>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</si>
  <si>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</si>
  <si>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</si>
  <si>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</si>
  <si>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</si>
  <si>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</si>
  <si>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</si>
  <si>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</si>
  <si>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</si>
  <si>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Pareja</t>
  </si>
  <si>
    <t>Compañero de trabajo</t>
  </si>
  <si>
    <t>Ex pareja</t>
  </si>
  <si>
    <t>Familiar</t>
  </si>
  <si>
    <t>Vecino</t>
  </si>
  <si>
    <t>Conocido</t>
  </si>
  <si>
    <t>Desconocido</t>
  </si>
  <si>
    <t>15 - 17 años</t>
  </si>
  <si>
    <t>18 - 29 años</t>
  </si>
  <si>
    <t>30 - 59 años</t>
  </si>
  <si>
    <t>Adulto</t>
  </si>
  <si>
    <t>Lambayeque</t>
  </si>
  <si>
    <t>Junin</t>
  </si>
  <si>
    <t>Huanuco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</si>
  <si>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</si>
  <si>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</si>
  <si>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</si>
  <si>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</si>
  <si>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</si>
  <si>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</si>
  <si>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</si>
  <si>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</si>
  <si>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Diciembre, 2020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</si>
  <si>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</si>
  <si>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Año 2020</t>
  </si>
  <si>
    <t>Año 2019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</si>
  <si>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</si>
  <si>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</si>
  <si>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</si>
  <si>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</si>
  <si>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</si>
  <si>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</si>
  <si>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</si>
  <si>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Lugar desolado</t>
  </si>
  <si>
    <t>Otro lugar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</si>
  <si>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</si>
  <si>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</si>
  <si>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</si>
  <si>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</si>
  <si>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</si>
  <si>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</si>
  <si>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</si>
  <si>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</si>
  <si>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Enamorado</t>
  </si>
  <si>
    <t>Novio</t>
  </si>
  <si>
    <t>Ex cónyuge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</si>
  <si>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</si>
  <si>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</si>
  <si>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</si>
  <si>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</si>
  <si>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</si>
  <si>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</si>
  <si>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</si>
  <si>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</si>
  <si>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</si>
  <si>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</si>
  <si>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</si>
  <si>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</si>
  <si>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Concuñado</t>
  </si>
  <si>
    <t>Docente</t>
  </si>
  <si>
    <t>Compañero de estudio</t>
  </si>
  <si>
    <t>Empleador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</si>
  <si>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</si>
  <si>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</si>
  <si>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</si>
  <si>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</si>
  <si>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</si>
  <si>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</si>
  <si>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</si>
  <si>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</si>
  <si>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</si>
  <si>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</si>
  <si>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</si>
  <si>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</si>
  <si>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</si>
  <si>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</si>
  <si>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</si>
  <si>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</si>
  <si>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</si>
  <si>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</si>
  <si>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9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</si>
  <si>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9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</si>
</sst>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7.5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i/>
      <sz val="7.5"/>
      <color theme="1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5">
    <xf numFmtId="0" fontId="0" fillId="0" borderId="0"/>
    <xf numFmtId="9" fontId="6" fillId="0" borderId="0" applyFont="0" applyFill="0" applyBorder="0" applyAlignment="0" applyProtection="0"/>
    <xf numFmtId="0" fontId="11" fillId="0" borderId="0" applyBorder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center"/>
    </xf>
    <xf numFmtId="166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15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9" fontId="2" fillId="0" borderId="0" xfId="1" applyFont="1" applyAlignment="1">
      <alignment horizontal="center" vertical="center"/>
    </xf>
    <xf numFmtId="0" fontId="10" fillId="3" borderId="0" xfId="0" applyFont="1" applyFill="1" applyAlignment="1">
      <alignment horizontal="right" vertical="center" wrapText="1"/>
    </xf>
    <xf numFmtId="0" fontId="7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7" fillId="8" borderId="0" xfId="8" applyFont="1" applyFill="1" applyAlignment="1">
      <alignment vertical="center"/>
    </xf>
    <xf numFmtId="0" fontId="2" fillId="8" borderId="0" xfId="8" applyFont="1" applyFill="1" applyAlignment="1">
      <alignment vertical="center"/>
    </xf>
    <xf numFmtId="0" fontId="2" fillId="8" borderId="0" xfId="8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7" fillId="9" borderId="0" xfId="8" applyFont="1" applyFill="1" applyAlignment="1">
      <alignment vertical="center"/>
    </xf>
    <xf numFmtId="0" fontId="2" fillId="9" borderId="0" xfId="8" applyFont="1" applyFill="1" applyAlignment="1">
      <alignment vertical="center"/>
    </xf>
    <xf numFmtId="0" fontId="2" fillId="9" borderId="0" xfId="8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9" fontId="2" fillId="0" borderId="0" xfId="8" applyNumberFormat="1" applyFont="1" applyAlignment="1">
      <alignment horizontal="center" vertical="center"/>
    </xf>
    <xf numFmtId="0" fontId="7" fillId="10" borderId="0" xfId="8" applyFont="1" applyFill="1" applyAlignment="1">
      <alignment vertical="center"/>
    </xf>
    <xf numFmtId="0" fontId="2" fillId="10" borderId="0" xfId="8" applyFont="1" applyFill="1" applyAlignment="1">
      <alignment vertical="center"/>
    </xf>
    <xf numFmtId="0" fontId="2" fillId="10" borderId="0" xfId="8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9" fontId="10" fillId="3" borderId="1" xfId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7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3" fontId="10" fillId="3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9" fontId="10" fillId="0" borderId="0" xfId="1" applyFont="1" applyAlignment="1">
      <alignment horizontal="right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164" fontId="2" fillId="0" borderId="0" xfId="1" applyNumberFormat="1" applyFont="1" applyAlignment="1">
      <alignment horizontal="center" vertical="center"/>
    </xf>
    <xf numFmtId="164" fontId="26" fillId="0" borderId="0" xfId="0" applyNumberFormat="1" applyFont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164" fontId="10" fillId="3" borderId="1" xfId="1" applyNumberFormat="1" applyFont="1" applyFill="1" applyBorder="1" applyAlignment="1">
      <alignment horizontal="center" vertical="center"/>
    </xf>
    <xf numFmtId="9" fontId="10" fillId="0" borderId="0" xfId="1" applyFont="1" applyAlignment="1">
      <alignment horizontal="center" vertical="center"/>
    </xf>
    <xf numFmtId="0" fontId="19" fillId="0" borderId="0" xfId="0" applyFont="1" applyAlignment="1">
      <alignment vertical="center"/>
    </xf>
    <xf numFmtId="9" fontId="2" fillId="9" borderId="0" xfId="1" applyFont="1" applyFill="1" applyAlignment="1">
      <alignment horizontal="center" vertical="center"/>
    </xf>
    <xf numFmtId="9" fontId="2" fillId="8" borderId="0" xfId="1" applyFont="1" applyFill="1" applyAlignment="1">
      <alignment horizontal="center" vertical="center"/>
    </xf>
    <xf numFmtId="9" fontId="2" fillId="0" borderId="0" xfId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2" borderId="0" xfId="8" applyFont="1" applyFill="1" applyAlignment="1">
      <alignment horizontal="center" vertical="center"/>
    </xf>
    <xf numFmtId="9" fontId="2" fillId="2" borderId="0" xfId="1" applyFont="1" applyFill="1" applyAlignment="1">
      <alignment vertical="center"/>
    </xf>
    <xf numFmtId="0" fontId="7" fillId="8" borderId="0" xfId="8" applyFont="1" applyFill="1" applyAlignment="1">
      <alignment horizontal="left" vertical="center"/>
    </xf>
    <xf numFmtId="0" fontId="2" fillId="8" borderId="0" xfId="8" applyFont="1" applyFill="1" applyAlignment="1">
      <alignment horizontal="left" vertical="center"/>
    </xf>
    <xf numFmtId="0" fontId="7" fillId="11" borderId="0" xfId="8" applyFont="1" applyFill="1" applyAlignment="1">
      <alignment vertical="center"/>
    </xf>
    <xf numFmtId="0" fontId="2" fillId="11" borderId="0" xfId="8" applyFont="1" applyFill="1" applyAlignment="1">
      <alignment vertical="center"/>
    </xf>
    <xf numFmtId="0" fontId="2" fillId="11" borderId="0" xfId="8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9" fontId="2" fillId="11" borderId="0" xfId="1" applyFont="1" applyFill="1" applyAlignment="1">
      <alignment horizontal="center" vertical="center"/>
    </xf>
    <xf numFmtId="9" fontId="2" fillId="9" borderId="0" xfId="8" applyNumberFormat="1" applyFont="1" applyFill="1" applyAlignment="1">
      <alignment horizontal="center" vertical="center"/>
    </xf>
    <xf numFmtId="9" fontId="2" fillId="8" borderId="0" xfId="8" applyNumberFormat="1" applyFont="1" applyFill="1" applyAlignment="1">
      <alignment horizontal="center" vertical="center"/>
    </xf>
    <xf numFmtId="9" fontId="2" fillId="11" borderId="0" xfId="8" applyNumberFormat="1" applyFont="1" applyFill="1" applyAlignment="1">
      <alignment horizontal="center" vertical="center"/>
    </xf>
    <xf numFmtId="9" fontId="2" fillId="10" borderId="0" xfId="8" applyNumberFormat="1" applyFont="1" applyFill="1" applyAlignment="1">
      <alignment horizontal="center" vertical="center"/>
    </xf>
    <xf numFmtId="0" fontId="7" fillId="12" borderId="0" xfId="8" applyFont="1" applyFill="1" applyAlignment="1">
      <alignment vertical="center"/>
    </xf>
    <xf numFmtId="0" fontId="2" fillId="12" borderId="0" xfId="0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9" fontId="2" fillId="10" borderId="0" xfId="1" applyFont="1" applyFill="1" applyAlignment="1">
      <alignment horizontal="center" vertical="center"/>
    </xf>
    <xf numFmtId="9" fontId="2" fillId="0" borderId="0" xfId="0" applyNumberFormat="1" applyFont="1" applyAlignment="1">
      <alignment vertical="center"/>
    </xf>
    <xf numFmtId="9" fontId="10" fillId="0" borderId="0" xfId="0" applyNumberFormat="1" applyFont="1" applyAlignment="1">
      <alignment vertical="center"/>
    </xf>
    <xf numFmtId="0" fontId="2" fillId="12" borderId="0" xfId="8" applyFont="1" applyFill="1" applyAlignment="1">
      <alignment vertical="center"/>
    </xf>
    <xf numFmtId="0" fontId="2" fillId="12" borderId="0" xfId="8" applyFont="1" applyFill="1" applyAlignment="1">
      <alignment horizontal="center" vertical="center"/>
    </xf>
    <xf numFmtId="9" fontId="2" fillId="1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9" fontId="22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1" fontId="2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" fontId="1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2" fillId="0" borderId="0" xfId="1" applyNumberFormat="1" applyFont="1" applyAlignment="1">
      <alignment horizontal="left" vertical="center"/>
    </xf>
    <xf numFmtId="9" fontId="7" fillId="0" borderId="0" xfId="1" applyFont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6" borderId="0" xfId="0" applyFont="1" applyFill="1" applyAlignment="1">
      <alignment horizontal="justify" vertical="center" wrapText="1"/>
    </xf>
    <xf numFmtId="0" fontId="14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12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9" fontId="2" fillId="0" borderId="0" xfId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0" xfId="1" applyFont="1" applyAlignment="1">
      <alignment horizontal="center" vertical="center"/>
    </xf>
    <xf numFmtId="9" fontId="10" fillId="3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81-4156-AE6F-A982BEA5DCA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81-4156-AE6F-A982BEA5DCAA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81-4156-AE6F-A982BEA5DCAA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F81-4156-AE6F-A982BEA5DCA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F81-4156-AE6F-A982BEA5DCA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F81-4156-AE6F-A982BEA5D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81-4156-AE6F-A982BEA5DC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25418496"/>
        <c:axId val="125436672"/>
        <c:axId val="0"/>
      </c:bar3DChart>
      <c:catAx>
        <c:axId val="125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36672"/>
        <c:crosses val="autoZero"/>
        <c:auto val="1"/>
        <c:lblAlgn val="ctr"/>
        <c:lblOffset val="100"/>
        <c:noMultiLvlLbl val="0"/>
      </c:catAx>
      <c:valAx>
        <c:axId val="12543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59-405B-9425-95C61C7CDB66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59-405B-9425-95C61C7CDB66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59-405B-9425-95C61C7CDB6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359-405B-9425-95C61C7CDB66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359-405B-9425-95C61C7CDB66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359-405B-9425-95C61C7CDB66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359-405B-9425-95C61C7CDB66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359-405B-9425-95C61C7CD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34</c:v>
                </c:pt>
                <c:pt idx="1">
                  <c:v>136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59-405B-9425-95C61C7CD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3D-4E80-88A5-3477FBBD3386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3D-4E80-88A5-3477FBBD3386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3D-4E80-88A5-3477FBBD3386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3D-4E80-88A5-3477FBBD3386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3D-4E80-88A5-3477FBBD3386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3D-4E80-88A5-3477FBBD3386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3D-4E80-88A5-3477FBBD3386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3D-4E80-88A5-3477FBBD3386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3D-4E80-88A5-3477FBBD3386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3D-4E80-88A5-3477FBBD3386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13D-4E80-88A5-3477FBBD3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183</c:v>
                </c:pt>
                <c:pt idx="1">
                  <c:v>116</c:v>
                </c:pt>
                <c:pt idx="2">
                  <c:v>19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3D-4E80-88A5-3477FBBD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F9-4819-8C00-009BA33AE9F0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F9-4819-8C00-009BA33AE9F0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F9-4819-8C00-009BA33AE9F0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F9-4819-8C00-009BA33AE9F0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1F9-4819-8C00-009BA33AE9F0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F9-4819-8C00-009BA33AE9F0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F9-4819-8C00-009BA33AE9F0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1F9-4819-8C00-009BA33AE9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158</c:v>
                </c:pt>
                <c:pt idx="1">
                  <c:v>151</c:v>
                </c:pt>
                <c:pt idx="2">
                  <c:v>13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F9-4819-8C00-009BA33A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5.emf"/><Relationship Id="rId3" Type="http://schemas.microsoft.com/office/2007/relationships/hdphoto" Target="../media/hdphoto1.wdp"/><Relationship Id="rId7" Type="http://schemas.microsoft.com/office/2007/relationships/hdphoto" Target="../media/hdphoto3.wdp"/><Relationship Id="rId12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microsoft.com/office/2007/relationships/hdphoto" Target="../media/hdphoto4.wdp"/><Relationship Id="rId5" Type="http://schemas.microsoft.com/office/2007/relationships/hdphoto" Target="../media/hdphoto2.wdp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3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B201BA-01A3-415E-A437-E1F0F9B3C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84C56BF-6209-4187-AE2A-579B600DA1BF}"/>
            </a:ext>
          </a:extLst>
        </xdr:cNvPr>
        <xdr:cNvSpPr/>
      </xdr:nvSpPr>
      <xdr:spPr>
        <a:xfrm>
          <a:off x="4349751" y="21196088"/>
          <a:ext cx="516699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3EF49E9-448E-4230-892D-2AA12725B7ED}"/>
            </a:ext>
          </a:extLst>
        </xdr:cNvPr>
        <xdr:cNvGrpSpPr/>
      </xdr:nvGrpSpPr>
      <xdr:grpSpPr>
        <a:xfrm>
          <a:off x="2798234" y="16227968"/>
          <a:ext cx="1925638" cy="2099720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ED7784B-E540-4E55-9AD4-F04CD8477A4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9D58CFAD-AC11-4878-9722-8D8F309245B7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9CF06484-FC94-4B20-B329-5CB1273C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9558" y="157024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69DF7F8F-9571-4ECC-99DC-AC3713571B02}"/>
            </a:ext>
          </a:extLst>
        </xdr:cNvPr>
        <xdr:cNvSpPr/>
      </xdr:nvSpPr>
      <xdr:spPr bwMode="auto">
        <a:xfrm>
          <a:off x="4466168" y="18370340"/>
          <a:ext cx="16234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183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(55%)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44EEF0EE-5B5F-4109-AEF1-73159DAC1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937732" y="18229790"/>
          <a:ext cx="520211" cy="838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FAE90730-9641-437A-B9FC-6E98D8D0F672}"/>
            </a:ext>
          </a:extLst>
        </xdr:cNvPr>
        <xdr:cNvSpPr txBox="1"/>
      </xdr:nvSpPr>
      <xdr:spPr>
        <a:xfrm>
          <a:off x="6157382" y="18418697"/>
          <a:ext cx="365950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1015EFA-0488-4A4A-8940-0C01B2458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17A0E43-92E5-4E22-B518-D8C4AC51D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6B35370F-CF83-4AF9-87B1-5EDB600154BC}"/>
            </a:ext>
          </a:extLst>
        </xdr:cNvPr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688145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51412FB-6B0F-4386-A2BD-A5FBD469D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18866947-8CCC-4EA1-8FF9-12AD145A379C}"/>
            </a:ext>
          </a:extLst>
        </xdr:cNvPr>
        <xdr:cNvSpPr/>
      </xdr:nvSpPr>
      <xdr:spPr bwMode="auto">
        <a:xfrm>
          <a:off x="4049486" y="8807631"/>
          <a:ext cx="5760412" cy="180321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11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Diciembre, 2020</a:t>
          </a:r>
          <a:r>
            <a:rPr lang="es-PE" sz="1050" b="0" baseline="0">
              <a:latin typeface="+mn-lt"/>
            </a:rPr>
            <a:t>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(11), Ica (11), Huánuco (12), Apurímac (14), Junín (16), La Libertad (17), Lima Provincia (17), Ancash (21), Lima Metropolitana (105).</a:t>
          </a:r>
          <a:endParaRPr lang="es-PE" sz="105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100 casos desde el año 2009 a Diciembre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</a:t>
          </a:r>
          <a:r>
            <a:rPr lang="es-P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Diciembre</a:t>
          </a:r>
          <a:r>
            <a:rPr lang="es-PE" sz="1050" b="1" baseline="0">
              <a:latin typeface="+mn-lt"/>
            </a:rPr>
            <a:t> 2020): </a:t>
          </a:r>
          <a:r>
            <a:rPr lang="es-PE" sz="1050" b="0" baseline="0">
              <a:latin typeface="+mn-lt"/>
            </a:rPr>
            <a:t>Lima Metropolitana (710), Arequipa (147),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(113), </a:t>
          </a:r>
          <a:r>
            <a:rPr lang="es-PE" sz="1050" b="0" baseline="0">
              <a:latin typeface="+mn-lt"/>
            </a:rPr>
            <a:t>Cusco (109),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(103)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Huánuco (103) y Ancash (101).</a:t>
          </a:r>
          <a:endParaRPr lang="es-PE" sz="1050" b="0" baseline="0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19</xdr:row>
      <xdr:rowOff>159207</xdr:rowOff>
    </xdr:from>
    <xdr:to>
      <xdr:col>7</xdr:col>
      <xdr:colOff>398919</xdr:colOff>
      <xdr:row>42</xdr:row>
      <xdr:rowOff>176895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DC6AA79-2DD7-40C4-B759-A9A397F4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6307"/>
          <a:ext cx="3835539" cy="4483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26275</xdr:colOff>
      <xdr:row>0</xdr:row>
      <xdr:rowOff>39415</xdr:rowOff>
    </xdr:from>
    <xdr:ext cx="3513849" cy="476524"/>
    <xdr:pic>
      <xdr:nvPicPr>
        <xdr:cNvPr id="19" name="Imagen 18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63" y="39415"/>
          <a:ext cx="3513849" cy="4765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0"/>
  <sheetViews>
    <sheetView showGridLines="0" tabSelected="1" view="pageBreakPreview" zoomScale="120" zoomScaleNormal="100" zoomScaleSheetLayoutView="120" workbookViewId="0">
      <selection activeCell="S1" sqref="S1"/>
    </sheetView>
  </sheetViews>
  <sheetFormatPr baseColWidth="10" defaultColWidth="11.42578125" defaultRowHeight="15" x14ac:dyDescent="0.25"/>
  <cols>
    <col min="1" max="1" width="0.5703125" style="16" customWidth="1"/>
    <col min="2" max="2" width="14.140625" style="16" customWidth="1"/>
    <col min="3" max="3" width="11.7109375" style="16" customWidth="1"/>
    <col min="4" max="4" width="11.42578125" style="16" customWidth="1"/>
    <col min="5" max="5" width="1.140625" style="16" customWidth="1"/>
    <col min="6" max="6" width="9.5703125" style="36" customWidth="1"/>
    <col min="7" max="7" width="1.7109375" style="36" customWidth="1"/>
    <col min="8" max="8" width="7.140625" style="36" customWidth="1"/>
    <col min="9" max="9" width="9.5703125" style="16" customWidth="1"/>
    <col min="10" max="10" width="2.7109375" style="16" customWidth="1"/>
    <col min="11" max="11" width="16.140625" style="16" customWidth="1"/>
    <col min="12" max="12" width="11.7109375" style="16" customWidth="1"/>
    <col min="13" max="13" width="15.42578125" style="16" customWidth="1"/>
    <col min="14" max="14" width="1.140625" style="16" customWidth="1"/>
    <col min="15" max="15" width="10.42578125" style="16" customWidth="1"/>
    <col min="16" max="16" width="1.5703125" style="16" customWidth="1"/>
    <col min="17" max="17" width="7.7109375" style="16" customWidth="1"/>
    <col min="18" max="18" width="7" style="16" customWidth="1"/>
    <col min="19" max="19" width="2.85546875" style="16" customWidth="1"/>
    <col min="20" max="20" width="0.5703125" style="16" customWidth="1"/>
    <col min="21" max="16384" width="11.42578125" style="16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13" t="s">
        <v>95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2:19" ht="21" customHeight="1" x14ac:dyDescent="0.25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20.25" x14ac:dyDescent="0.25">
      <c r="B8" s="114" t="s">
        <v>13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2:19" ht="6.75" customHeight="1" x14ac:dyDescent="0.25"/>
    <row r="10" spans="2:19" x14ac:dyDescent="0.25">
      <c r="B10" s="115" t="s">
        <v>96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2:19" ht="30.75" customHeight="1" x14ac:dyDescent="0.2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2:19" ht="8.25" customHeight="1" x14ac:dyDescent="0.25"/>
    <row r="13" spans="2:19" s="48" customFormat="1" ht="17.25" customHeight="1" x14ac:dyDescent="0.25">
      <c r="B13" s="116" t="s">
        <v>97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 ht="3" customHeight="1" x14ac:dyDescent="0.25"/>
    <row r="15" spans="2:19" ht="15" customHeight="1" x14ac:dyDescent="0.2">
      <c r="B15" s="20" t="s">
        <v>98</v>
      </c>
      <c r="C15" s="17"/>
      <c r="D15" s="17"/>
      <c r="E15" s="17"/>
      <c r="F15" s="47"/>
      <c r="G15" s="47"/>
      <c r="H15" s="47"/>
      <c r="I15" s="106" t="s">
        <v>99</v>
      </c>
      <c r="J15" s="106"/>
      <c r="K15" s="106"/>
      <c r="L15" s="106"/>
      <c r="M15" s="106"/>
      <c r="N15" s="38"/>
      <c r="O15" s="17"/>
      <c r="P15" s="109"/>
      <c r="Q15" s="109"/>
      <c r="R15" s="109"/>
      <c r="S15" s="109"/>
    </row>
    <row r="16" spans="2:19" x14ac:dyDescent="0.25">
      <c r="B16" s="49" t="s">
        <v>13</v>
      </c>
      <c r="C16" s="17"/>
      <c r="D16" s="17"/>
      <c r="E16" s="17"/>
      <c r="F16" s="47"/>
      <c r="G16" s="47"/>
      <c r="H16" s="47"/>
      <c r="I16" s="106"/>
      <c r="J16" s="106"/>
      <c r="K16" s="106"/>
      <c r="L16" s="106"/>
      <c r="M16" s="106"/>
      <c r="N16" s="38"/>
      <c r="O16" s="17"/>
      <c r="P16" s="109"/>
      <c r="Q16" s="109"/>
      <c r="R16" s="109"/>
      <c r="S16" s="109"/>
    </row>
    <row r="17" spans="2:19" x14ac:dyDescent="0.25">
      <c r="C17" s="17"/>
      <c r="D17" s="17"/>
      <c r="E17" s="17"/>
      <c r="F17" s="47"/>
      <c r="G17" s="47"/>
      <c r="H17" s="47"/>
      <c r="I17" s="40" t="s">
        <v>49</v>
      </c>
      <c r="J17" s="40"/>
      <c r="K17" s="40">
        <v>2020</v>
      </c>
      <c r="L17" s="40">
        <v>2019</v>
      </c>
      <c r="M17" s="40" t="s">
        <v>100</v>
      </c>
      <c r="N17" s="38"/>
      <c r="O17" s="5"/>
      <c r="P17" s="5"/>
      <c r="Q17" s="5"/>
      <c r="R17" s="5"/>
      <c r="S17" s="17"/>
    </row>
    <row r="18" spans="2:19" ht="18" customHeight="1" x14ac:dyDescent="0.25">
      <c r="C18" s="17"/>
      <c r="D18" s="17"/>
      <c r="E18" s="17"/>
      <c r="F18" s="47"/>
      <c r="G18" s="47"/>
      <c r="H18" s="47"/>
      <c r="I18" s="45" t="s">
        <v>16</v>
      </c>
      <c r="J18" s="47"/>
      <c r="K18" s="47">
        <v>69</v>
      </c>
      <c r="L18" s="47">
        <v>41</v>
      </c>
      <c r="M18" s="43">
        <f t="shared" ref="M18:M29" si="0">K18/L18-1</f>
        <v>0.68292682926829262</v>
      </c>
      <c r="N18" s="5"/>
      <c r="O18" s="43"/>
      <c r="P18" s="43"/>
      <c r="Q18" s="47"/>
      <c r="R18" s="47"/>
      <c r="S18" s="5"/>
    </row>
    <row r="19" spans="2:19" ht="18" customHeight="1" x14ac:dyDescent="0.25">
      <c r="B19" s="17"/>
      <c r="C19" s="17"/>
      <c r="D19" s="17"/>
      <c r="E19" s="17"/>
      <c r="F19" s="47"/>
      <c r="G19" s="47"/>
      <c r="H19" s="47"/>
      <c r="I19" s="45" t="s">
        <v>17</v>
      </c>
      <c r="J19" s="47"/>
      <c r="K19" s="47">
        <v>52</v>
      </c>
      <c r="L19" s="47">
        <v>27</v>
      </c>
      <c r="M19" s="43">
        <f t="shared" si="0"/>
        <v>0.92592592592592582</v>
      </c>
      <c r="N19" s="5"/>
      <c r="O19" s="43"/>
      <c r="P19" s="43"/>
      <c r="Q19" s="47"/>
      <c r="R19" s="47"/>
      <c r="S19" s="5"/>
    </row>
    <row r="20" spans="2:19" ht="18" customHeight="1" x14ac:dyDescent="0.25">
      <c r="B20" s="17"/>
      <c r="C20" s="17"/>
      <c r="D20" s="17"/>
      <c r="E20" s="17"/>
      <c r="F20" s="47"/>
      <c r="G20" s="47"/>
      <c r="H20" s="47"/>
      <c r="I20" s="45" t="s">
        <v>18</v>
      </c>
      <c r="J20" s="47"/>
      <c r="K20" s="47">
        <v>16</v>
      </c>
      <c r="L20" s="47">
        <v>37</v>
      </c>
      <c r="M20" s="43">
        <f t="shared" si="0"/>
        <v>-0.56756756756756754</v>
      </c>
      <c r="N20" s="5"/>
      <c r="O20" s="43"/>
      <c r="P20" s="43"/>
      <c r="Q20" s="47"/>
      <c r="R20" s="47"/>
      <c r="S20" s="5"/>
    </row>
    <row r="21" spans="2:19" ht="15" customHeight="1" x14ac:dyDescent="0.25">
      <c r="B21" s="17"/>
      <c r="C21" s="17"/>
      <c r="D21" s="17"/>
      <c r="E21" s="17"/>
      <c r="F21" s="47"/>
      <c r="G21" s="47"/>
      <c r="H21" s="47"/>
      <c r="I21" s="45" t="s">
        <v>19</v>
      </c>
      <c r="J21" s="47"/>
      <c r="K21" s="47">
        <v>0</v>
      </c>
      <c r="L21" s="47">
        <v>34</v>
      </c>
      <c r="M21" s="43">
        <f t="shared" si="0"/>
        <v>-1</v>
      </c>
      <c r="N21" s="5"/>
      <c r="O21" s="43"/>
      <c r="P21" s="43"/>
      <c r="Q21" s="47"/>
      <c r="R21" s="47"/>
      <c r="S21" s="5"/>
    </row>
    <row r="22" spans="2:19" ht="15" customHeight="1" x14ac:dyDescent="0.25">
      <c r="B22" s="17"/>
      <c r="C22" s="17"/>
      <c r="D22" s="17"/>
      <c r="E22" s="17"/>
      <c r="F22" s="47"/>
      <c r="G22" s="47"/>
      <c r="H22" s="47"/>
      <c r="I22" s="45" t="s">
        <v>20</v>
      </c>
      <c r="J22" s="47"/>
      <c r="K22" s="47">
        <v>0</v>
      </c>
      <c r="L22" s="47">
        <v>31</v>
      </c>
      <c r="M22" s="43">
        <f t="shared" si="0"/>
        <v>-1</v>
      </c>
      <c r="N22" s="5"/>
      <c r="O22" s="43"/>
      <c r="P22" s="43"/>
      <c r="Q22" s="47"/>
      <c r="R22" s="47"/>
      <c r="S22" s="5"/>
    </row>
    <row r="23" spans="2:19" ht="15" customHeight="1" x14ac:dyDescent="0.25">
      <c r="B23" s="17"/>
      <c r="C23" s="17"/>
      <c r="D23" s="17"/>
      <c r="E23" s="17"/>
      <c r="F23" s="47"/>
      <c r="G23" s="47"/>
      <c r="H23" s="47"/>
      <c r="I23" s="45" t="s">
        <v>21</v>
      </c>
      <c r="J23" s="47"/>
      <c r="K23" s="47">
        <v>0</v>
      </c>
      <c r="L23" s="47">
        <v>30</v>
      </c>
      <c r="M23" s="43">
        <f t="shared" si="0"/>
        <v>-1</v>
      </c>
      <c r="N23" s="5"/>
      <c r="O23" s="43"/>
      <c r="P23" s="43"/>
      <c r="Q23" s="47"/>
      <c r="R23" s="47"/>
      <c r="S23" s="5"/>
    </row>
    <row r="24" spans="2:19" ht="15" customHeight="1" x14ac:dyDescent="0.25">
      <c r="B24" s="17"/>
      <c r="C24" s="17"/>
      <c r="D24" s="17"/>
      <c r="E24" s="17"/>
      <c r="F24" s="47"/>
      <c r="G24" s="47"/>
      <c r="H24" s="47"/>
      <c r="I24" s="45" t="s">
        <v>22</v>
      </c>
      <c r="J24" s="47"/>
      <c r="K24" s="47">
        <v>13</v>
      </c>
      <c r="L24" s="47">
        <v>30</v>
      </c>
      <c r="M24" s="43">
        <f t="shared" si="0"/>
        <v>-0.56666666666666665</v>
      </c>
      <c r="N24" s="5"/>
      <c r="O24" s="43"/>
      <c r="P24" s="43"/>
      <c r="Q24" s="47"/>
      <c r="R24" s="47"/>
      <c r="S24" s="5"/>
    </row>
    <row r="25" spans="2:19" ht="15" customHeight="1" x14ac:dyDescent="0.25">
      <c r="B25" s="17"/>
      <c r="C25" s="17"/>
      <c r="D25" s="17"/>
      <c r="E25" s="17"/>
      <c r="F25" s="47"/>
      <c r="G25" s="47"/>
      <c r="H25" s="47"/>
      <c r="I25" s="45" t="s">
        <v>23</v>
      </c>
      <c r="J25" s="47"/>
      <c r="K25" s="47">
        <v>19</v>
      </c>
      <c r="L25" s="47">
        <v>45</v>
      </c>
      <c r="M25" s="43">
        <f t="shared" si="0"/>
        <v>-0.57777777777777772</v>
      </c>
      <c r="N25" s="5"/>
      <c r="O25" s="43"/>
      <c r="P25" s="43"/>
      <c r="Q25" s="47"/>
      <c r="R25" s="47"/>
      <c r="S25" s="5"/>
    </row>
    <row r="26" spans="2:19" ht="15" customHeight="1" x14ac:dyDescent="0.25">
      <c r="B26" s="17"/>
      <c r="C26" s="17"/>
      <c r="D26" s="17"/>
      <c r="E26" s="17"/>
      <c r="F26" s="47"/>
      <c r="G26" s="47"/>
      <c r="H26" s="47"/>
      <c r="I26" s="45" t="s">
        <v>29</v>
      </c>
      <c r="J26" s="47"/>
      <c r="K26" s="47">
        <v>20</v>
      </c>
      <c r="L26" s="47">
        <v>42</v>
      </c>
      <c r="M26" s="43">
        <f t="shared" si="0"/>
        <v>-0.52380952380952384</v>
      </c>
      <c r="N26" s="5"/>
      <c r="O26" s="43"/>
      <c r="P26" s="43"/>
      <c r="Q26" s="47"/>
      <c r="R26" s="47"/>
      <c r="S26" s="5"/>
    </row>
    <row r="27" spans="2:19" ht="15" customHeight="1" x14ac:dyDescent="0.25">
      <c r="B27" s="17"/>
      <c r="C27" s="17"/>
      <c r="D27" s="17"/>
      <c r="E27" s="17"/>
      <c r="F27" s="47"/>
      <c r="G27" s="47"/>
      <c r="H27" s="47"/>
      <c r="I27" s="45" t="s">
        <v>24</v>
      </c>
      <c r="J27" s="47"/>
      <c r="K27" s="47">
        <v>48</v>
      </c>
      <c r="L27" s="47">
        <v>24</v>
      </c>
      <c r="M27" s="43">
        <f t="shared" si="0"/>
        <v>1</v>
      </c>
      <c r="N27" s="5"/>
      <c r="O27" s="43"/>
      <c r="P27" s="43"/>
      <c r="Q27" s="47"/>
      <c r="R27" s="47"/>
      <c r="S27" s="5"/>
    </row>
    <row r="28" spans="2:19" ht="15" customHeight="1" x14ac:dyDescent="0.25">
      <c r="B28" s="17"/>
      <c r="C28" s="17"/>
      <c r="D28" s="17"/>
      <c r="E28" s="17"/>
      <c r="F28" s="47"/>
      <c r="G28" s="47"/>
      <c r="H28" s="47"/>
      <c r="I28" s="45" t="s">
        <v>25</v>
      </c>
      <c r="J28" s="47"/>
      <c r="K28" s="47">
        <v>43</v>
      </c>
      <c r="L28" s="47">
        <v>32</v>
      </c>
      <c r="M28" s="43">
        <f t="shared" si="0"/>
        <v>0.34375</v>
      </c>
      <c r="N28" s="5"/>
      <c r="O28" s="43"/>
      <c r="P28" s="43"/>
      <c r="Q28" s="47"/>
      <c r="R28" s="47"/>
      <c r="S28" s="5"/>
    </row>
    <row r="29" spans="2:19" ht="15" customHeight="1" thickBot="1" x14ac:dyDescent="0.3">
      <c r="B29" s="17"/>
      <c r="C29" s="17"/>
      <c r="D29" s="17"/>
      <c r="E29" s="17"/>
      <c r="F29" s="47"/>
      <c r="G29" s="47"/>
      <c r="H29" s="47"/>
      <c r="I29" s="45" t="s">
        <v>26</v>
      </c>
      <c r="J29" s="47"/>
      <c r="K29" s="47">
        <v>50</v>
      </c>
      <c r="L29" s="47">
        <v>31</v>
      </c>
      <c r="M29" s="43">
        <f t="shared" si="0"/>
        <v>0.61290322580645151</v>
      </c>
      <c r="N29" s="5"/>
      <c r="O29" s="43"/>
      <c r="P29" s="43"/>
      <c r="Q29" s="47"/>
      <c r="R29" s="47"/>
      <c r="S29" s="5"/>
    </row>
    <row r="30" spans="2:19" x14ac:dyDescent="0.25">
      <c r="B30" s="17"/>
      <c r="C30" s="17"/>
      <c r="D30" s="17"/>
      <c r="E30" s="17"/>
      <c r="F30" s="47"/>
      <c r="G30" s="47"/>
      <c r="H30" s="47"/>
      <c r="I30" s="44" t="s">
        <v>3</v>
      </c>
      <c r="J30" s="44"/>
      <c r="K30" s="44">
        <f>SUM(K18:K29)</f>
        <v>330</v>
      </c>
      <c r="L30" s="44">
        <f>SUM(L18:L29)</f>
        <v>404</v>
      </c>
      <c r="M30" s="34">
        <f>K30/L30-1</f>
        <v>-0.18316831683168322</v>
      </c>
      <c r="N30" s="5"/>
      <c r="O30" s="43"/>
      <c r="P30" s="43"/>
      <c r="Q30" s="47"/>
      <c r="R30" s="47"/>
      <c r="S30" s="5"/>
    </row>
    <row r="31" spans="2:19" x14ac:dyDescent="0.25">
      <c r="B31" s="17"/>
      <c r="C31" s="17"/>
      <c r="D31" s="17"/>
      <c r="E31" s="17"/>
      <c r="F31" s="47"/>
      <c r="G31" s="47"/>
      <c r="H31" s="47"/>
      <c r="N31" s="17"/>
      <c r="O31" s="17"/>
      <c r="P31" s="17"/>
      <c r="Q31" s="17"/>
      <c r="R31" s="17"/>
      <c r="S31" s="17"/>
    </row>
    <row r="32" spans="2:19" ht="26.25" customHeight="1" x14ac:dyDescent="0.25">
      <c r="B32" s="17"/>
      <c r="C32" s="17"/>
      <c r="D32" s="17"/>
      <c r="E32" s="17"/>
      <c r="F32" s="47"/>
      <c r="G32" s="47"/>
      <c r="H32" s="47"/>
      <c r="I32" s="117" t="s">
        <v>101</v>
      </c>
      <c r="J32" s="117"/>
      <c r="K32" s="117"/>
      <c r="L32" s="17"/>
      <c r="M32" s="17"/>
      <c r="N32" s="17"/>
      <c r="O32" s="17"/>
      <c r="P32" s="17"/>
      <c r="Q32" s="17"/>
      <c r="R32" s="17"/>
      <c r="S32" s="17"/>
    </row>
    <row r="33" spans="2:19" x14ac:dyDescent="0.25">
      <c r="B33" s="17"/>
      <c r="C33" s="17"/>
      <c r="D33" s="17"/>
      <c r="E33" s="17"/>
      <c r="F33" s="47"/>
      <c r="G33" s="47"/>
      <c r="H33" s="47"/>
      <c r="I33" s="40" t="s">
        <v>48</v>
      </c>
      <c r="J33" s="118" t="s">
        <v>102</v>
      </c>
      <c r="K33" s="118"/>
      <c r="L33" s="47"/>
      <c r="M33" s="47"/>
      <c r="N33" s="47"/>
      <c r="O33" s="47"/>
      <c r="P33" s="47"/>
      <c r="Q33" s="47"/>
      <c r="R33" s="47"/>
      <c r="S33" s="47"/>
    </row>
    <row r="34" spans="2:19" x14ac:dyDescent="0.25">
      <c r="B34" s="17"/>
      <c r="C34" s="17"/>
      <c r="D34" s="17"/>
      <c r="E34" s="17"/>
      <c r="F34" s="47"/>
      <c r="G34" s="47"/>
      <c r="H34" s="47"/>
      <c r="I34" s="8">
        <v>2009</v>
      </c>
      <c r="J34" s="47"/>
      <c r="K34" s="46">
        <v>64</v>
      </c>
      <c r="L34" s="47"/>
      <c r="M34" s="47"/>
      <c r="N34" s="47"/>
      <c r="O34" s="47"/>
      <c r="P34" s="47"/>
      <c r="Q34" s="47"/>
      <c r="R34" s="47"/>
      <c r="S34" s="47"/>
    </row>
    <row r="35" spans="2:19" x14ac:dyDescent="0.25">
      <c r="B35" s="17"/>
      <c r="C35" s="17"/>
      <c r="D35" s="17"/>
      <c r="E35" s="17"/>
      <c r="F35" s="47"/>
      <c r="G35" s="47"/>
      <c r="H35" s="47"/>
      <c r="I35" s="8">
        <v>2010</v>
      </c>
      <c r="J35" s="47"/>
      <c r="K35" s="46">
        <v>47</v>
      </c>
      <c r="L35" s="47"/>
      <c r="M35" s="47"/>
      <c r="N35" s="47"/>
      <c r="O35" s="47"/>
      <c r="P35" s="47"/>
      <c r="Q35" s="47"/>
      <c r="R35" s="47"/>
      <c r="S35" s="47"/>
    </row>
    <row r="36" spans="2:19" x14ac:dyDescent="0.25">
      <c r="B36" s="17"/>
      <c r="C36" s="17"/>
      <c r="D36" s="17"/>
      <c r="E36" s="17"/>
      <c r="F36" s="47"/>
      <c r="G36" s="47"/>
      <c r="H36" s="47"/>
      <c r="I36" s="8">
        <v>2011</v>
      </c>
      <c r="J36" s="47"/>
      <c r="K36" s="46">
        <v>66</v>
      </c>
      <c r="L36" s="47"/>
      <c r="M36" s="47"/>
      <c r="N36" s="47"/>
      <c r="O36" s="47"/>
      <c r="P36" s="47"/>
      <c r="Q36" s="47"/>
      <c r="R36" s="47"/>
      <c r="S36" s="47"/>
    </row>
    <row r="37" spans="2:19" x14ac:dyDescent="0.25">
      <c r="B37" s="17"/>
      <c r="C37" s="17"/>
      <c r="D37" s="17"/>
      <c r="E37" s="17"/>
      <c r="F37" s="47"/>
      <c r="G37" s="47"/>
      <c r="H37" s="47"/>
      <c r="I37" s="8">
        <v>2012</v>
      </c>
      <c r="J37" s="47"/>
      <c r="K37" s="46">
        <v>91</v>
      </c>
      <c r="L37" s="47"/>
      <c r="M37" s="47"/>
      <c r="N37" s="47"/>
      <c r="O37" s="47"/>
      <c r="P37" s="47"/>
      <c r="Q37" s="47"/>
      <c r="R37" s="47"/>
      <c r="S37" s="47"/>
    </row>
    <row r="38" spans="2:19" x14ac:dyDescent="0.25">
      <c r="B38" s="17"/>
      <c r="C38" s="17"/>
      <c r="D38" s="17"/>
      <c r="E38" s="17"/>
      <c r="F38" s="47"/>
      <c r="G38" s="47"/>
      <c r="H38" s="47"/>
      <c r="I38" s="8">
        <v>2013</v>
      </c>
      <c r="J38" s="47"/>
      <c r="K38" s="46">
        <v>151</v>
      </c>
      <c r="L38" s="17"/>
      <c r="M38" s="17"/>
      <c r="N38" s="17"/>
      <c r="O38" s="17"/>
      <c r="P38" s="17"/>
      <c r="Q38" s="17"/>
      <c r="R38" s="17"/>
      <c r="S38" s="17"/>
    </row>
    <row r="39" spans="2:19" x14ac:dyDescent="0.25">
      <c r="B39" s="17"/>
      <c r="C39" s="17"/>
      <c r="D39" s="17"/>
      <c r="E39" s="17"/>
      <c r="F39" s="47"/>
      <c r="G39" s="47"/>
      <c r="H39" s="47"/>
      <c r="I39" s="8">
        <v>2014</v>
      </c>
      <c r="J39" s="47"/>
      <c r="K39" s="46">
        <v>186</v>
      </c>
      <c r="L39" s="17"/>
      <c r="M39" s="17"/>
      <c r="N39" s="17"/>
      <c r="O39" s="17"/>
      <c r="P39" s="17"/>
      <c r="Q39" s="17"/>
      <c r="R39" s="17"/>
      <c r="S39" s="17"/>
    </row>
    <row r="40" spans="2:19" x14ac:dyDescent="0.25">
      <c r="B40" s="17"/>
      <c r="C40" s="17"/>
      <c r="D40" s="17"/>
      <c r="E40" s="17"/>
      <c r="F40" s="47"/>
      <c r="G40" s="47"/>
      <c r="H40" s="47"/>
      <c r="I40" s="8">
        <v>2015</v>
      </c>
      <c r="J40" s="47"/>
      <c r="K40" s="46">
        <v>198</v>
      </c>
      <c r="L40" s="17"/>
      <c r="M40" s="17"/>
      <c r="N40" s="17"/>
      <c r="O40" s="17"/>
      <c r="P40" s="17"/>
      <c r="Q40" s="17"/>
      <c r="R40" s="17"/>
      <c r="S40" s="17"/>
    </row>
    <row r="41" spans="2:19" x14ac:dyDescent="0.25">
      <c r="B41" s="17"/>
      <c r="C41" s="17"/>
      <c r="D41" s="17"/>
      <c r="E41" s="17"/>
      <c r="F41" s="47"/>
      <c r="G41" s="47"/>
      <c r="H41" s="47"/>
      <c r="I41" s="8">
        <v>2016</v>
      </c>
      <c r="J41" s="47"/>
      <c r="K41" s="46">
        <v>258</v>
      </c>
      <c r="L41" s="17"/>
      <c r="M41" s="17"/>
      <c r="N41" s="17"/>
      <c r="O41" s="17"/>
      <c r="P41" s="17"/>
      <c r="Q41" s="17"/>
      <c r="R41" s="17"/>
      <c r="S41" s="17"/>
    </row>
    <row r="42" spans="2:19" x14ac:dyDescent="0.25">
      <c r="B42" s="17"/>
      <c r="C42" s="17"/>
      <c r="D42" s="17"/>
      <c r="E42" s="17"/>
      <c r="F42" s="47"/>
      <c r="G42" s="47"/>
      <c r="H42" s="47"/>
      <c r="I42" s="8">
        <v>2017</v>
      </c>
      <c r="J42" s="47"/>
      <c r="K42" s="46">
        <v>247</v>
      </c>
      <c r="L42" s="17"/>
      <c r="M42" s="17"/>
      <c r="N42" s="17"/>
      <c r="O42" s="17"/>
      <c r="P42" s="17"/>
      <c r="Q42" s="17"/>
      <c r="R42" s="17"/>
      <c r="S42" s="17"/>
    </row>
    <row r="43" spans="2:19" x14ac:dyDescent="0.25">
      <c r="B43" s="17"/>
      <c r="C43" s="17"/>
      <c r="D43" s="17"/>
      <c r="E43" s="17"/>
      <c r="F43" s="47"/>
      <c r="G43" s="47"/>
      <c r="H43" s="47"/>
      <c r="I43" s="8">
        <v>2018</v>
      </c>
      <c r="J43" s="47"/>
      <c r="K43" s="46">
        <v>304</v>
      </c>
      <c r="L43" s="17"/>
      <c r="M43" s="17"/>
      <c r="N43" s="17"/>
      <c r="O43" s="17"/>
      <c r="P43" s="17"/>
      <c r="Q43" s="17"/>
      <c r="R43" s="17"/>
      <c r="S43" s="17"/>
    </row>
    <row r="44" spans="2:19" x14ac:dyDescent="0.25">
      <c r="B44" s="17"/>
      <c r="C44" s="17"/>
      <c r="D44" s="17"/>
      <c r="E44" s="17"/>
      <c r="F44" s="47"/>
      <c r="G44" s="47"/>
      <c r="H44" s="47"/>
      <c r="I44" s="8">
        <v>2019</v>
      </c>
      <c r="J44" s="47"/>
      <c r="K44" s="46">
        <v>404</v>
      </c>
      <c r="L44" s="17"/>
      <c r="M44" s="17"/>
      <c r="N44" s="17"/>
      <c r="O44" s="17"/>
      <c r="P44" s="17"/>
      <c r="Q44" s="17"/>
      <c r="R44" s="17"/>
      <c r="S44" s="17"/>
    </row>
    <row r="45" spans="2:19" ht="15.75" thickBot="1" x14ac:dyDescent="0.3">
      <c r="B45" s="17"/>
      <c r="C45" s="17"/>
      <c r="D45" s="17"/>
      <c r="E45" s="17"/>
      <c r="F45" s="47"/>
      <c r="G45" s="47"/>
      <c r="H45" s="47"/>
      <c r="I45" s="8">
        <v>2020</v>
      </c>
      <c r="K45" s="46">
        <v>330</v>
      </c>
      <c r="L45" s="17"/>
      <c r="M45" s="17"/>
      <c r="N45" s="17"/>
      <c r="O45" s="17"/>
      <c r="P45" s="17"/>
      <c r="Q45" s="17"/>
      <c r="R45" s="17"/>
      <c r="S45" s="17"/>
    </row>
    <row r="46" spans="2:19" x14ac:dyDescent="0.25">
      <c r="B46" s="17"/>
      <c r="C46" s="17"/>
      <c r="D46" s="17"/>
      <c r="E46" s="17"/>
      <c r="F46" s="47"/>
      <c r="G46" s="47"/>
      <c r="H46" s="47"/>
      <c r="I46" s="44" t="s">
        <v>3</v>
      </c>
      <c r="J46" s="44"/>
      <c r="K46" s="50">
        <f>SUM(K34:K45)</f>
        <v>2346</v>
      </c>
      <c r="L46" s="17"/>
      <c r="M46" s="51"/>
      <c r="N46" s="17"/>
      <c r="O46" s="17"/>
      <c r="P46" s="17"/>
      <c r="Q46" s="17"/>
      <c r="R46" s="17"/>
      <c r="S46" s="17"/>
    </row>
    <row r="47" spans="2:19" ht="22.5" customHeight="1" x14ac:dyDescent="0.25">
      <c r="B47" s="17"/>
      <c r="C47" s="17"/>
      <c r="D47" s="17"/>
      <c r="E47" s="17"/>
      <c r="F47" s="47"/>
      <c r="G47" s="47"/>
      <c r="H47" s="47"/>
      <c r="I47" s="51"/>
      <c r="J47" s="52"/>
      <c r="K47" s="17"/>
      <c r="L47" s="17"/>
      <c r="M47" s="51"/>
      <c r="N47" s="17"/>
      <c r="O47" s="17"/>
      <c r="P47" s="17"/>
      <c r="Q47" s="17"/>
      <c r="R47" s="17"/>
      <c r="S47" s="17"/>
    </row>
    <row r="48" spans="2:19" ht="41.25" customHeight="1" x14ac:dyDescent="0.25">
      <c r="B48" s="106" t="s">
        <v>103</v>
      </c>
      <c r="C48" s="106"/>
      <c r="D48" s="106"/>
      <c r="E48" s="106"/>
      <c r="F48" s="106"/>
      <c r="G48" s="106"/>
      <c r="H48" s="106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2:19" ht="24.75" customHeight="1" x14ac:dyDescent="0.25">
      <c r="B49" s="107" t="s">
        <v>52</v>
      </c>
      <c r="C49" s="107"/>
      <c r="D49" s="11" t="s">
        <v>53</v>
      </c>
      <c r="E49" s="11"/>
      <c r="F49" s="40">
        <v>2020</v>
      </c>
      <c r="G49" s="40"/>
      <c r="H49" s="40" t="s">
        <v>3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2:19" x14ac:dyDescent="0.25">
      <c r="B50" s="12" t="s">
        <v>54</v>
      </c>
      <c r="C50" s="53"/>
      <c r="D50" s="13">
        <v>605</v>
      </c>
      <c r="E50" s="53"/>
      <c r="F50" s="54">
        <v>105</v>
      </c>
      <c r="G50" s="13"/>
      <c r="H50" s="14">
        <f t="shared" ref="H50:H75" si="1">D50+F50</f>
        <v>710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2:19" x14ac:dyDescent="0.25">
      <c r="B51" s="12" t="s">
        <v>5</v>
      </c>
      <c r="C51" s="53"/>
      <c r="D51" s="13">
        <v>139</v>
      </c>
      <c r="E51" s="53"/>
      <c r="F51" s="54">
        <v>8</v>
      </c>
      <c r="G51" s="13"/>
      <c r="H51" s="14">
        <f t="shared" si="1"/>
        <v>147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2:19" x14ac:dyDescent="0.25">
      <c r="B52" s="12" t="s">
        <v>93</v>
      </c>
      <c r="C52" s="53"/>
      <c r="D52" s="13">
        <v>97</v>
      </c>
      <c r="E52" s="53"/>
      <c r="F52" s="54">
        <v>16</v>
      </c>
      <c r="G52" s="13"/>
      <c r="H52" s="14">
        <f t="shared" si="1"/>
        <v>113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2:19" x14ac:dyDescent="0.25">
      <c r="B53" s="12" t="s">
        <v>9</v>
      </c>
      <c r="C53" s="53"/>
      <c r="D53" s="13">
        <v>98</v>
      </c>
      <c r="E53" s="53"/>
      <c r="F53" s="54">
        <v>11</v>
      </c>
      <c r="G53" s="13"/>
      <c r="H53" s="14">
        <f t="shared" si="1"/>
        <v>109</v>
      </c>
      <c r="I53" s="17"/>
      <c r="J53" s="17"/>
      <c r="L53" s="19"/>
      <c r="M53" s="19"/>
      <c r="N53" s="19"/>
      <c r="O53" s="19"/>
      <c r="P53" s="19"/>
      <c r="Q53" s="19"/>
      <c r="R53" s="17"/>
      <c r="S53" s="17"/>
    </row>
    <row r="54" spans="2:19" x14ac:dyDescent="0.25">
      <c r="B54" s="12" t="s">
        <v>11</v>
      </c>
      <c r="C54" s="53"/>
      <c r="D54" s="13">
        <v>86</v>
      </c>
      <c r="E54" s="53"/>
      <c r="F54" s="54">
        <v>17</v>
      </c>
      <c r="G54" s="13"/>
      <c r="H54" s="14">
        <f t="shared" si="1"/>
        <v>103</v>
      </c>
      <c r="I54" s="17"/>
      <c r="J54" s="17"/>
      <c r="R54" s="17"/>
      <c r="S54" s="17"/>
    </row>
    <row r="55" spans="2:19" x14ac:dyDescent="0.25">
      <c r="B55" s="12" t="s">
        <v>94</v>
      </c>
      <c r="C55" s="53"/>
      <c r="D55" s="13">
        <v>91</v>
      </c>
      <c r="E55" s="53"/>
      <c r="F55" s="54">
        <v>12</v>
      </c>
      <c r="G55" s="13"/>
      <c r="H55" s="14">
        <f t="shared" si="1"/>
        <v>103</v>
      </c>
      <c r="I55" s="17"/>
      <c r="J55" s="17"/>
      <c r="K55" s="106" t="s">
        <v>104</v>
      </c>
      <c r="L55" s="106"/>
      <c r="M55" s="106"/>
      <c r="N55" s="106"/>
      <c r="O55" s="106"/>
      <c r="P55" s="106"/>
      <c r="Q55" s="106"/>
      <c r="R55" s="17"/>
      <c r="S55" s="17"/>
    </row>
    <row r="56" spans="2:19" x14ac:dyDescent="0.25">
      <c r="B56" s="12" t="s">
        <v>38</v>
      </c>
      <c r="C56" s="53"/>
      <c r="D56" s="13">
        <v>80</v>
      </c>
      <c r="E56" s="53"/>
      <c r="F56" s="54">
        <v>21</v>
      </c>
      <c r="G56" s="13"/>
      <c r="H56" s="14">
        <f t="shared" si="1"/>
        <v>101</v>
      </c>
      <c r="I56" s="17"/>
      <c r="J56" s="17"/>
      <c r="K56" s="106"/>
      <c r="L56" s="106"/>
      <c r="M56" s="106"/>
      <c r="N56" s="106"/>
      <c r="O56" s="106"/>
      <c r="P56" s="106"/>
      <c r="Q56" s="106"/>
      <c r="R56" s="17"/>
      <c r="S56" s="17"/>
    </row>
    <row r="57" spans="2:19" ht="15.75" thickBot="1" x14ac:dyDescent="0.3">
      <c r="B57" s="2" t="s">
        <v>12</v>
      </c>
      <c r="C57" s="1"/>
      <c r="D57" s="6">
        <v>71</v>
      </c>
      <c r="E57" s="1"/>
      <c r="F57" s="55">
        <v>10</v>
      </c>
      <c r="G57" s="6"/>
      <c r="H57" s="18">
        <f t="shared" si="1"/>
        <v>81</v>
      </c>
      <c r="I57" s="17"/>
      <c r="J57" s="17"/>
      <c r="K57" s="112" t="s">
        <v>50</v>
      </c>
      <c r="L57" s="108" t="s">
        <v>105</v>
      </c>
      <c r="M57" s="108"/>
      <c r="N57" s="40"/>
      <c r="O57" s="108" t="s">
        <v>106</v>
      </c>
      <c r="P57" s="108"/>
      <c r="Q57" s="108"/>
      <c r="R57" s="17"/>
      <c r="S57" s="17"/>
    </row>
    <row r="58" spans="2:19" x14ac:dyDescent="0.25">
      <c r="B58" s="2" t="s">
        <v>36</v>
      </c>
      <c r="C58" s="1"/>
      <c r="D58" s="6">
        <v>75</v>
      </c>
      <c r="E58" s="1"/>
      <c r="F58" s="55">
        <v>11</v>
      </c>
      <c r="G58" s="6"/>
      <c r="H58" s="18">
        <f t="shared" si="1"/>
        <v>86</v>
      </c>
      <c r="I58" s="17"/>
      <c r="J58" s="17"/>
      <c r="K58" s="112"/>
      <c r="L58" s="40" t="s">
        <v>32</v>
      </c>
      <c r="M58" s="40" t="s">
        <v>14</v>
      </c>
      <c r="N58" s="40"/>
      <c r="O58" s="40" t="s">
        <v>32</v>
      </c>
      <c r="P58" s="40"/>
      <c r="Q58" s="40" t="s">
        <v>14</v>
      </c>
      <c r="R58" s="17"/>
      <c r="S58" s="17"/>
    </row>
    <row r="59" spans="2:19" x14ac:dyDescent="0.25">
      <c r="B59" s="2" t="s">
        <v>55</v>
      </c>
      <c r="C59" s="1"/>
      <c r="D59" s="6">
        <v>55</v>
      </c>
      <c r="E59" s="6"/>
      <c r="F59" s="55">
        <v>17</v>
      </c>
      <c r="G59" s="6"/>
      <c r="H59" s="18">
        <f t="shared" si="1"/>
        <v>72</v>
      </c>
      <c r="I59" s="17"/>
      <c r="J59" s="17"/>
      <c r="K59" s="39"/>
      <c r="L59" s="40"/>
      <c r="M59" s="40"/>
      <c r="N59" s="40"/>
      <c r="O59" s="40"/>
      <c r="P59" s="40"/>
      <c r="Q59" s="40"/>
      <c r="R59" s="17"/>
      <c r="S59" s="17"/>
    </row>
    <row r="60" spans="2:19" x14ac:dyDescent="0.25">
      <c r="B60" s="2" t="s">
        <v>10</v>
      </c>
      <c r="C60" s="1"/>
      <c r="D60" s="6">
        <v>65</v>
      </c>
      <c r="E60" s="6"/>
      <c r="F60" s="55">
        <v>7</v>
      </c>
      <c r="G60" s="6"/>
      <c r="H60" s="18">
        <f t="shared" si="1"/>
        <v>72</v>
      </c>
      <c r="I60" s="17"/>
      <c r="J60" s="17"/>
      <c r="K60" s="9" t="s">
        <v>51</v>
      </c>
      <c r="L60" s="47">
        <v>51</v>
      </c>
      <c r="M60" s="10">
        <f>L60/$L$62</f>
        <v>0.15454545454545454</v>
      </c>
      <c r="N60" s="10"/>
      <c r="O60" s="47">
        <v>64</v>
      </c>
      <c r="P60" s="47"/>
      <c r="Q60" s="10">
        <f>O60/$O$62</f>
        <v>0.15841584158415842</v>
      </c>
      <c r="R60" s="17"/>
      <c r="S60" s="17"/>
    </row>
    <row r="61" spans="2:19" ht="15.75" thickBot="1" x14ac:dyDescent="0.3">
      <c r="B61" s="9" t="s">
        <v>35</v>
      </c>
      <c r="C61" s="17"/>
      <c r="D61" s="47">
        <v>60</v>
      </c>
      <c r="E61" s="17"/>
      <c r="F61" s="55">
        <v>9</v>
      </c>
      <c r="G61" s="47"/>
      <c r="H61" s="18">
        <f t="shared" si="1"/>
        <v>69</v>
      </c>
      <c r="I61" s="17"/>
      <c r="J61" s="17"/>
      <c r="K61" s="9" t="s">
        <v>107</v>
      </c>
      <c r="L61" s="47">
        <v>279</v>
      </c>
      <c r="M61" s="10">
        <f>L61/$L$62</f>
        <v>0.84545454545454546</v>
      </c>
      <c r="N61" s="10"/>
      <c r="O61" s="47">
        <v>340</v>
      </c>
      <c r="P61" s="47"/>
      <c r="Q61" s="10">
        <f>O61/O62</f>
        <v>0.84158415841584155</v>
      </c>
      <c r="R61" s="17"/>
      <c r="S61" s="17"/>
    </row>
    <row r="62" spans="2:19" x14ac:dyDescent="0.25">
      <c r="B62" s="9" t="s">
        <v>34</v>
      </c>
      <c r="C62" s="17"/>
      <c r="D62" s="47">
        <v>56</v>
      </c>
      <c r="E62" s="17"/>
      <c r="F62" s="55">
        <v>9</v>
      </c>
      <c r="G62" s="47"/>
      <c r="H62" s="18">
        <f t="shared" si="1"/>
        <v>65</v>
      </c>
      <c r="I62" s="17"/>
      <c r="J62" s="17"/>
      <c r="K62" s="44" t="s">
        <v>3</v>
      </c>
      <c r="L62" s="44">
        <f>SUM(L60:L61)</f>
        <v>330</v>
      </c>
      <c r="M62" s="34">
        <f>SUM(M60:M61)</f>
        <v>1</v>
      </c>
      <c r="N62" s="34"/>
      <c r="O62" s="44">
        <f>SUM(O60:O61)</f>
        <v>404</v>
      </c>
      <c r="P62" s="44"/>
      <c r="Q62" s="34">
        <f>SUM(Q60:Q61)</f>
        <v>1</v>
      </c>
      <c r="R62" s="17"/>
      <c r="S62" s="17"/>
    </row>
    <row r="63" spans="2:19" x14ac:dyDescent="0.25">
      <c r="B63" s="9" t="s">
        <v>37</v>
      </c>
      <c r="C63" s="17"/>
      <c r="D63" s="47">
        <v>52</v>
      </c>
      <c r="E63" s="17"/>
      <c r="F63" s="55">
        <v>10</v>
      </c>
      <c r="G63" s="47"/>
      <c r="H63" s="18">
        <f t="shared" si="1"/>
        <v>62</v>
      </c>
      <c r="I63" s="17"/>
      <c r="J63" s="17"/>
      <c r="K63" s="51"/>
      <c r="L63" s="47"/>
      <c r="M63" s="10"/>
      <c r="N63" s="10"/>
      <c r="O63" s="47"/>
      <c r="P63" s="47"/>
      <c r="Q63" s="10"/>
      <c r="R63" s="17"/>
      <c r="S63" s="17"/>
    </row>
    <row r="64" spans="2:19" x14ac:dyDescent="0.25">
      <c r="B64" s="9" t="s">
        <v>39</v>
      </c>
      <c r="C64" s="17"/>
      <c r="D64" s="47">
        <v>54</v>
      </c>
      <c r="E64" s="17"/>
      <c r="F64" s="55">
        <v>8</v>
      </c>
      <c r="G64" s="47"/>
      <c r="H64" s="18">
        <f t="shared" si="1"/>
        <v>62</v>
      </c>
      <c r="I64" s="17"/>
      <c r="J64" s="17"/>
      <c r="P64" s="17"/>
      <c r="Q64" s="17"/>
      <c r="R64" s="17"/>
      <c r="S64" s="17"/>
    </row>
    <row r="65" spans="2:19" x14ac:dyDescent="0.25">
      <c r="B65" s="9" t="s">
        <v>40</v>
      </c>
      <c r="C65" s="17"/>
      <c r="D65" s="47">
        <v>51</v>
      </c>
      <c r="E65" s="17"/>
      <c r="F65" s="55">
        <v>3</v>
      </c>
      <c r="G65" s="47"/>
      <c r="H65" s="18">
        <f t="shared" si="1"/>
        <v>54</v>
      </c>
      <c r="I65" s="17"/>
      <c r="J65" s="17"/>
      <c r="K65" s="17" t="s">
        <v>108</v>
      </c>
      <c r="L65" s="17"/>
      <c r="M65" s="17"/>
      <c r="N65" s="17"/>
      <c r="O65" s="17"/>
      <c r="P65" s="17"/>
      <c r="Q65" s="17"/>
      <c r="R65" s="17"/>
      <c r="S65" s="17"/>
    </row>
    <row r="66" spans="2:19" x14ac:dyDescent="0.25">
      <c r="B66" s="9" t="s">
        <v>43</v>
      </c>
      <c r="C66" s="17"/>
      <c r="D66" s="47">
        <v>39</v>
      </c>
      <c r="E66" s="17"/>
      <c r="F66" s="55">
        <v>5</v>
      </c>
      <c r="G66" s="47"/>
      <c r="H66" s="18">
        <f t="shared" si="1"/>
        <v>44</v>
      </c>
      <c r="I66" s="17"/>
      <c r="J66" s="17"/>
      <c r="K66" s="112" t="s">
        <v>56</v>
      </c>
      <c r="L66" s="112"/>
      <c r="M66" s="107" t="s">
        <v>32</v>
      </c>
      <c r="N66" s="107"/>
      <c r="O66" s="40" t="s">
        <v>14</v>
      </c>
      <c r="P66" s="19"/>
      <c r="Q66" s="19"/>
      <c r="R66" s="19"/>
      <c r="S66" s="17"/>
    </row>
    <row r="67" spans="2:19" x14ac:dyDescent="0.25">
      <c r="B67" s="9" t="s">
        <v>57</v>
      </c>
      <c r="C67" s="17"/>
      <c r="D67" s="47">
        <v>39</v>
      </c>
      <c r="E67" s="17"/>
      <c r="F67" s="55">
        <v>14</v>
      </c>
      <c r="G67" s="47"/>
      <c r="H67" s="18">
        <f t="shared" si="1"/>
        <v>53</v>
      </c>
      <c r="I67" s="17"/>
      <c r="J67" s="17"/>
      <c r="K67" s="9" t="s">
        <v>109</v>
      </c>
      <c r="L67" s="47"/>
      <c r="M67" s="56">
        <v>146</v>
      </c>
      <c r="N67" s="15"/>
      <c r="O67" s="10">
        <f t="shared" ref="O67:O78" si="2">M67/$M$79</f>
        <v>0.44242424242424244</v>
      </c>
      <c r="P67" s="19"/>
      <c r="Q67" s="19"/>
      <c r="R67" s="19"/>
      <c r="S67" s="17"/>
    </row>
    <row r="68" spans="2:19" x14ac:dyDescent="0.25">
      <c r="B68" s="9" t="s">
        <v>46</v>
      </c>
      <c r="C68" s="17"/>
      <c r="D68" s="47">
        <v>30</v>
      </c>
      <c r="E68" s="17"/>
      <c r="F68" s="55">
        <v>2</v>
      </c>
      <c r="G68" s="47"/>
      <c r="H68" s="18">
        <f t="shared" si="1"/>
        <v>32</v>
      </c>
      <c r="I68" s="17"/>
      <c r="J68" s="17"/>
      <c r="K68" s="9" t="s">
        <v>110</v>
      </c>
      <c r="L68" s="47"/>
      <c r="M68" s="56">
        <v>43</v>
      </c>
      <c r="N68" s="15"/>
      <c r="O68" s="10">
        <f t="shared" si="2"/>
        <v>0.13030303030303031</v>
      </c>
      <c r="P68" s="5"/>
      <c r="Q68" s="119"/>
      <c r="R68" s="119"/>
      <c r="S68" s="17"/>
    </row>
    <row r="69" spans="2:19" x14ac:dyDescent="0.25">
      <c r="B69" s="9" t="s">
        <v>44</v>
      </c>
      <c r="C69" s="17"/>
      <c r="D69" s="47">
        <v>37</v>
      </c>
      <c r="E69" s="17"/>
      <c r="F69" s="55">
        <v>3</v>
      </c>
      <c r="G69" s="47"/>
      <c r="H69" s="18">
        <f t="shared" si="1"/>
        <v>40</v>
      </c>
      <c r="I69" s="17"/>
      <c r="J69" s="17"/>
      <c r="K69" s="9" t="s">
        <v>58</v>
      </c>
      <c r="L69" s="47"/>
      <c r="M69" s="56">
        <v>52</v>
      </c>
      <c r="N69" s="15"/>
      <c r="O69" s="10">
        <f t="shared" si="2"/>
        <v>0.15757575757575756</v>
      </c>
      <c r="P69" s="5"/>
      <c r="Q69" s="5"/>
      <c r="R69" s="5"/>
      <c r="S69" s="17"/>
    </row>
    <row r="70" spans="2:19" x14ac:dyDescent="0.25">
      <c r="B70" s="9" t="s">
        <v>47</v>
      </c>
      <c r="C70" s="17"/>
      <c r="D70" s="47">
        <v>28</v>
      </c>
      <c r="E70" s="17"/>
      <c r="F70" s="55">
        <v>10</v>
      </c>
      <c r="G70" s="47"/>
      <c r="H70" s="18">
        <f t="shared" si="1"/>
        <v>38</v>
      </c>
      <c r="I70" s="17"/>
      <c r="J70" s="17"/>
      <c r="K70" s="9" t="s">
        <v>59</v>
      </c>
      <c r="L70" s="47"/>
      <c r="M70" s="56">
        <v>14</v>
      </c>
      <c r="N70" s="15"/>
      <c r="O70" s="10">
        <f t="shared" si="2"/>
        <v>4.2424242424242427E-2</v>
      </c>
      <c r="P70" s="10"/>
      <c r="Q70" s="15"/>
      <c r="R70" s="10"/>
      <c r="S70" s="17"/>
    </row>
    <row r="71" spans="2:19" x14ac:dyDescent="0.25">
      <c r="B71" s="9" t="s">
        <v>42</v>
      </c>
      <c r="C71" s="17"/>
      <c r="D71" s="47">
        <v>29</v>
      </c>
      <c r="E71" s="17"/>
      <c r="F71" s="55">
        <v>4</v>
      </c>
      <c r="G71" s="47"/>
      <c r="H71" s="18">
        <f t="shared" si="1"/>
        <v>33</v>
      </c>
      <c r="I71" s="17"/>
      <c r="J71" s="17"/>
      <c r="K71" s="9" t="s">
        <v>111</v>
      </c>
      <c r="L71" s="47"/>
      <c r="M71" s="56">
        <v>4</v>
      </c>
      <c r="N71" s="15"/>
      <c r="O71" s="10">
        <f t="shared" si="2"/>
        <v>1.2121212121212121E-2</v>
      </c>
      <c r="P71" s="10"/>
      <c r="Q71" s="15"/>
      <c r="R71" s="10"/>
      <c r="S71" s="17"/>
    </row>
    <row r="72" spans="2:19" x14ac:dyDescent="0.25">
      <c r="B72" s="9" t="s">
        <v>41</v>
      </c>
      <c r="C72" s="17"/>
      <c r="D72" s="47">
        <v>29</v>
      </c>
      <c r="E72" s="17"/>
      <c r="F72" s="55">
        <v>2</v>
      </c>
      <c r="G72" s="47"/>
      <c r="H72" s="18">
        <f t="shared" si="1"/>
        <v>31</v>
      </c>
      <c r="I72" s="17"/>
      <c r="J72" s="17"/>
      <c r="K72" s="9" t="s">
        <v>112</v>
      </c>
      <c r="L72" s="47"/>
      <c r="M72" s="56">
        <v>34</v>
      </c>
      <c r="N72" s="15"/>
      <c r="O72" s="10">
        <f t="shared" si="2"/>
        <v>0.10303030303030303</v>
      </c>
      <c r="P72" s="10"/>
      <c r="Q72" s="15"/>
      <c r="R72" s="10"/>
      <c r="S72" s="17"/>
    </row>
    <row r="73" spans="2:19" x14ac:dyDescent="0.25">
      <c r="B73" s="9" t="s">
        <v>92</v>
      </c>
      <c r="C73" s="17"/>
      <c r="D73" s="47">
        <v>22</v>
      </c>
      <c r="E73" s="17"/>
      <c r="F73" s="55">
        <v>10</v>
      </c>
      <c r="G73" s="47"/>
      <c r="H73" s="18">
        <f t="shared" si="1"/>
        <v>32</v>
      </c>
      <c r="I73" s="17"/>
      <c r="J73" s="17"/>
      <c r="K73" s="9" t="s">
        <v>60</v>
      </c>
      <c r="L73" s="47"/>
      <c r="M73" s="56">
        <v>1</v>
      </c>
      <c r="N73" s="15"/>
      <c r="O73" s="10">
        <f t="shared" si="2"/>
        <v>3.0303030303030303E-3</v>
      </c>
      <c r="P73" s="10"/>
      <c r="Q73" s="15"/>
      <c r="R73" s="10"/>
      <c r="S73" s="17"/>
    </row>
    <row r="74" spans="2:19" x14ac:dyDescent="0.25">
      <c r="B74" s="9" t="s">
        <v>6</v>
      </c>
      <c r="C74" s="17"/>
      <c r="D74" s="47">
        <v>17</v>
      </c>
      <c r="E74" s="17"/>
      <c r="F74" s="55">
        <v>4</v>
      </c>
      <c r="G74" s="47"/>
      <c r="H74" s="18">
        <f t="shared" si="1"/>
        <v>21</v>
      </c>
      <c r="I74" s="17"/>
      <c r="J74" s="17"/>
      <c r="K74" s="9" t="s">
        <v>113</v>
      </c>
      <c r="L74" s="47"/>
      <c r="M74" s="56">
        <v>3</v>
      </c>
      <c r="N74" s="15"/>
      <c r="O74" s="10">
        <f t="shared" si="2"/>
        <v>9.0909090909090905E-3</v>
      </c>
      <c r="P74" s="10"/>
      <c r="Q74" s="15"/>
      <c r="R74" s="10"/>
      <c r="S74" s="17"/>
    </row>
    <row r="75" spans="2:19" ht="15.75" thickBot="1" x14ac:dyDescent="0.3">
      <c r="B75" s="9" t="s">
        <v>45</v>
      </c>
      <c r="C75" s="17"/>
      <c r="D75" s="47">
        <v>11</v>
      </c>
      <c r="E75" s="17"/>
      <c r="F75" s="55">
        <v>2</v>
      </c>
      <c r="G75" s="47"/>
      <c r="H75" s="18">
        <f t="shared" si="1"/>
        <v>13</v>
      </c>
      <c r="I75" s="17"/>
      <c r="J75" s="17"/>
      <c r="K75" s="9" t="s">
        <v>61</v>
      </c>
      <c r="L75" s="47"/>
      <c r="M75" s="56">
        <v>1</v>
      </c>
      <c r="N75" s="15"/>
      <c r="O75" s="10">
        <f t="shared" si="2"/>
        <v>3.0303030303030303E-3</v>
      </c>
      <c r="P75" s="10"/>
      <c r="Q75" s="15"/>
      <c r="R75" s="10"/>
      <c r="S75" s="17"/>
    </row>
    <row r="76" spans="2:19" x14ac:dyDescent="0.25">
      <c r="B76" s="44" t="s">
        <v>3</v>
      </c>
      <c r="C76" s="44"/>
      <c r="D76" s="35">
        <f>SUM(D50:D75)</f>
        <v>2016</v>
      </c>
      <c r="E76" s="35">
        <f>SUM(E50:E75)</f>
        <v>0</v>
      </c>
      <c r="F76" s="35">
        <f>SUM(F50:F75)</f>
        <v>330</v>
      </c>
      <c r="G76" s="35"/>
      <c r="H76" s="35">
        <f>SUM(H50:H75)</f>
        <v>2346</v>
      </c>
      <c r="I76" s="57"/>
      <c r="J76" s="17"/>
      <c r="K76" s="9" t="s">
        <v>114</v>
      </c>
      <c r="L76" s="47"/>
      <c r="M76" s="56">
        <v>9</v>
      </c>
      <c r="N76" s="15"/>
      <c r="O76" s="10">
        <f t="shared" si="2"/>
        <v>2.7272727272727271E-2</v>
      </c>
      <c r="S76" s="17"/>
    </row>
    <row r="77" spans="2:19" x14ac:dyDescent="0.25">
      <c r="B77" s="120"/>
      <c r="C77" s="120"/>
      <c r="D77" s="120"/>
      <c r="E77" s="120"/>
      <c r="F77" s="120"/>
      <c r="G77" s="120"/>
      <c r="H77" s="120"/>
      <c r="I77" s="120"/>
      <c r="J77" s="17"/>
      <c r="K77" s="9" t="s">
        <v>115</v>
      </c>
      <c r="L77" s="47"/>
      <c r="M77" s="56">
        <v>14</v>
      </c>
      <c r="N77" s="15"/>
      <c r="O77" s="10">
        <f t="shared" si="2"/>
        <v>4.2424242424242427E-2</v>
      </c>
      <c r="S77" s="17"/>
    </row>
    <row r="78" spans="2:19" ht="15" customHeight="1" thickBot="1" x14ac:dyDescent="0.3">
      <c r="B78" s="120"/>
      <c r="C78" s="120"/>
      <c r="D78" s="120"/>
      <c r="E78" s="120"/>
      <c r="F78" s="120"/>
      <c r="G78" s="120"/>
      <c r="H78" s="120"/>
      <c r="I78" s="120"/>
      <c r="J78" s="38"/>
      <c r="K78" s="9" t="s">
        <v>31</v>
      </c>
      <c r="M78" s="56">
        <v>9</v>
      </c>
      <c r="N78" s="15"/>
      <c r="O78" s="10">
        <f t="shared" si="2"/>
        <v>2.7272727272727271E-2</v>
      </c>
      <c r="S78" s="17"/>
    </row>
    <row r="79" spans="2:19" ht="13.5" customHeight="1" x14ac:dyDescent="0.25">
      <c r="B79" s="120"/>
      <c r="C79" s="120"/>
      <c r="D79" s="120"/>
      <c r="E79" s="120"/>
      <c r="F79" s="120"/>
      <c r="G79" s="120"/>
      <c r="H79" s="120"/>
      <c r="I79" s="120"/>
      <c r="J79" s="10"/>
      <c r="K79" s="44" t="s">
        <v>3</v>
      </c>
      <c r="L79" s="44"/>
      <c r="M79" s="35">
        <f>SUM(M67:M78)</f>
        <v>330</v>
      </c>
      <c r="N79" s="35"/>
      <c r="O79" s="34">
        <f>SUM(O67:O78)</f>
        <v>1</v>
      </c>
      <c r="S79" s="17"/>
    </row>
    <row r="80" spans="2:19" ht="6" customHeight="1" x14ac:dyDescent="0.25">
      <c r="B80" s="17"/>
      <c r="C80" s="17"/>
      <c r="D80" s="17"/>
      <c r="E80" s="17"/>
      <c r="F80" s="47"/>
      <c r="G80" s="47"/>
      <c r="H80" s="4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2:19" x14ac:dyDescent="0.25">
      <c r="B81" s="58" t="s">
        <v>116</v>
      </c>
      <c r="C81" s="58"/>
      <c r="D81" s="58"/>
      <c r="E81" s="58"/>
      <c r="F81" s="59"/>
      <c r="G81" s="59"/>
      <c r="H81" s="59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2:19" ht="21" customHeight="1" x14ac:dyDescent="0.25">
      <c r="B82" s="106" t="s">
        <v>117</v>
      </c>
      <c r="C82" s="106"/>
      <c r="D82" s="106"/>
      <c r="E82" s="38"/>
      <c r="F82" s="41"/>
      <c r="G82" s="41"/>
      <c r="H82" s="41"/>
      <c r="I82" s="19"/>
      <c r="J82" s="19"/>
      <c r="K82" s="17"/>
      <c r="L82" s="17"/>
      <c r="M82" s="106" t="s">
        <v>118</v>
      </c>
      <c r="N82" s="106"/>
      <c r="O82" s="106"/>
      <c r="P82" s="106"/>
      <c r="Q82" s="106"/>
      <c r="R82" s="106"/>
      <c r="S82" s="17"/>
    </row>
    <row r="83" spans="2:19" ht="15" customHeight="1" x14ac:dyDescent="0.25">
      <c r="B83" s="106"/>
      <c r="C83" s="106"/>
      <c r="D83" s="106"/>
      <c r="E83" s="38"/>
      <c r="F83" s="41"/>
      <c r="G83" s="41"/>
      <c r="H83" s="41"/>
      <c r="I83" s="19"/>
      <c r="J83" s="19"/>
      <c r="K83" s="17"/>
      <c r="L83" s="17"/>
      <c r="M83" s="106"/>
      <c r="N83" s="106"/>
      <c r="O83" s="106"/>
      <c r="P83" s="106"/>
      <c r="Q83" s="106"/>
      <c r="R83" s="106"/>
      <c r="S83" s="17"/>
    </row>
    <row r="84" spans="2:19" ht="15" customHeight="1" x14ac:dyDescent="0.25">
      <c r="B84" s="37" t="s">
        <v>4</v>
      </c>
      <c r="C84" s="40" t="s">
        <v>32</v>
      </c>
      <c r="D84" s="40" t="s">
        <v>14</v>
      </c>
      <c r="E84" s="5"/>
      <c r="F84" s="47"/>
      <c r="G84" s="47"/>
      <c r="H84" s="45" t="s">
        <v>62</v>
      </c>
      <c r="I84" s="17"/>
      <c r="J84" s="17"/>
      <c r="K84" s="17"/>
      <c r="L84" s="17"/>
      <c r="M84" s="37" t="s">
        <v>63</v>
      </c>
      <c r="N84" s="60"/>
      <c r="O84" s="39" t="s">
        <v>32</v>
      </c>
      <c r="P84" s="39"/>
      <c r="Q84" s="112" t="s">
        <v>14</v>
      </c>
      <c r="R84" s="112"/>
      <c r="S84" s="17"/>
    </row>
    <row r="85" spans="2:19" x14ac:dyDescent="0.25">
      <c r="B85" s="45" t="s">
        <v>7</v>
      </c>
      <c r="C85" s="47">
        <v>0</v>
      </c>
      <c r="D85" s="61">
        <f t="shared" ref="D85:D91" si="3">C85/$C$92</f>
        <v>0</v>
      </c>
      <c r="E85" s="10"/>
      <c r="F85" s="47"/>
      <c r="G85" s="47"/>
      <c r="H85" s="62">
        <f>SUM(D85:D88)</f>
        <v>4.2424242424242427E-2</v>
      </c>
      <c r="I85" s="17"/>
      <c r="J85" s="17"/>
      <c r="K85" s="17"/>
      <c r="L85" s="17"/>
      <c r="M85" s="9" t="s">
        <v>28</v>
      </c>
      <c r="N85" s="17"/>
      <c r="O85" s="41">
        <v>323</v>
      </c>
      <c r="P85" s="41"/>
      <c r="Q85" s="121">
        <f>O85/$O$87</f>
        <v>0.97878787878787876</v>
      </c>
      <c r="R85" s="121"/>
      <c r="S85" s="17"/>
    </row>
    <row r="86" spans="2:19" ht="15.75" thickBot="1" x14ac:dyDescent="0.3">
      <c r="B86" s="45" t="s">
        <v>8</v>
      </c>
      <c r="C86" s="47">
        <v>2</v>
      </c>
      <c r="D86" s="61">
        <f t="shared" si="3"/>
        <v>6.0606060606060606E-3</v>
      </c>
      <c r="E86" s="10"/>
      <c r="F86" s="47"/>
      <c r="G86" s="47"/>
      <c r="H86" s="45"/>
      <c r="I86" s="17"/>
      <c r="J86" s="17"/>
      <c r="K86" s="17"/>
      <c r="L86" s="17"/>
      <c r="M86" s="9" t="s">
        <v>27</v>
      </c>
      <c r="N86" s="17"/>
      <c r="O86" s="41">
        <v>7</v>
      </c>
      <c r="P86" s="41"/>
      <c r="Q86" s="121">
        <f>O86/$O$87</f>
        <v>2.1212121212121213E-2</v>
      </c>
      <c r="R86" s="121"/>
      <c r="S86" s="17"/>
    </row>
    <row r="87" spans="2:19" x14ac:dyDescent="0.25">
      <c r="B87" s="45" t="s">
        <v>119</v>
      </c>
      <c r="C87" s="47">
        <v>5</v>
      </c>
      <c r="D87" s="61">
        <f t="shared" si="3"/>
        <v>1.5151515151515152E-2</v>
      </c>
      <c r="E87" s="10"/>
      <c r="F87" s="47"/>
      <c r="G87" s="47"/>
      <c r="H87" s="45" t="s">
        <v>64</v>
      </c>
      <c r="I87" s="17"/>
      <c r="J87" s="17"/>
      <c r="K87" s="17"/>
      <c r="L87" s="17"/>
      <c r="M87" s="44" t="s">
        <v>3</v>
      </c>
      <c r="N87" s="63"/>
      <c r="O87" s="42">
        <f>SUM(O85:P86)</f>
        <v>330</v>
      </c>
      <c r="P87" s="42"/>
      <c r="Q87" s="111">
        <f>SUM(Q85:R86)</f>
        <v>1</v>
      </c>
      <c r="R87" s="111"/>
      <c r="S87" s="17"/>
    </row>
    <row r="88" spans="2:19" x14ac:dyDescent="0.25">
      <c r="B88" s="45" t="s">
        <v>88</v>
      </c>
      <c r="C88" s="47">
        <v>7</v>
      </c>
      <c r="D88" s="61">
        <f t="shared" si="3"/>
        <v>2.1212121212121213E-2</v>
      </c>
      <c r="E88" s="10"/>
      <c r="F88" s="47"/>
      <c r="G88" s="47"/>
      <c r="H88" s="62">
        <f>SUM(D89:D90)</f>
        <v>0.94242424242424239</v>
      </c>
      <c r="I88" s="17"/>
      <c r="J88" s="17"/>
      <c r="K88" s="17"/>
      <c r="L88" s="17"/>
      <c r="S88" s="17"/>
    </row>
    <row r="89" spans="2:19" x14ac:dyDescent="0.25">
      <c r="B89" s="45" t="s">
        <v>89</v>
      </c>
      <c r="C89" s="47">
        <v>143</v>
      </c>
      <c r="D89" s="61">
        <f t="shared" si="3"/>
        <v>0.43333333333333335</v>
      </c>
      <c r="E89" s="10"/>
      <c r="F89" s="47"/>
      <c r="G89" s="47"/>
      <c r="H89" s="45"/>
      <c r="I89" s="17"/>
      <c r="J89" s="17"/>
      <c r="K89" s="17"/>
      <c r="L89" s="17"/>
      <c r="M89" s="17" t="s">
        <v>120</v>
      </c>
      <c r="N89" s="19"/>
      <c r="O89" s="19"/>
      <c r="P89" s="17"/>
      <c r="Q89" s="17"/>
      <c r="R89" s="17"/>
      <c r="S89" s="17"/>
    </row>
    <row r="90" spans="2:19" x14ac:dyDescent="0.25">
      <c r="B90" s="45" t="s">
        <v>90</v>
      </c>
      <c r="C90" s="47">
        <v>168</v>
      </c>
      <c r="D90" s="61">
        <f t="shared" si="3"/>
        <v>0.50909090909090904</v>
      </c>
      <c r="E90" s="10"/>
      <c r="F90" s="47"/>
      <c r="G90" s="47"/>
      <c r="H90" s="45"/>
      <c r="I90" s="17"/>
      <c r="J90" s="17"/>
      <c r="K90" s="17"/>
      <c r="L90" s="17"/>
      <c r="M90" s="37" t="s">
        <v>67</v>
      </c>
      <c r="N90" s="60"/>
      <c r="O90" s="112" t="s">
        <v>32</v>
      </c>
      <c r="P90" s="112"/>
      <c r="Q90" s="112" t="s">
        <v>14</v>
      </c>
      <c r="R90" s="112"/>
      <c r="S90" s="17"/>
    </row>
    <row r="91" spans="2:19" ht="15.75" thickBot="1" x14ac:dyDescent="0.3">
      <c r="B91" s="45" t="s">
        <v>65</v>
      </c>
      <c r="C91" s="47">
        <v>5</v>
      </c>
      <c r="D91" s="61">
        <f t="shared" si="3"/>
        <v>1.5151515151515152E-2</v>
      </c>
      <c r="E91" s="10"/>
      <c r="F91" s="47"/>
      <c r="G91" s="47"/>
      <c r="H91" s="45" t="s">
        <v>66</v>
      </c>
      <c r="I91" s="17"/>
      <c r="J91" s="17"/>
      <c r="K91" s="17"/>
      <c r="L91" s="17"/>
      <c r="M91" s="9" t="s">
        <v>30</v>
      </c>
      <c r="N91" s="17"/>
      <c r="O91" s="109">
        <v>60</v>
      </c>
      <c r="P91" s="109"/>
      <c r="Q91" s="121">
        <f>O91/$O$94</f>
        <v>0.18181818181818182</v>
      </c>
      <c r="R91" s="121"/>
      <c r="S91" s="17"/>
    </row>
    <row r="92" spans="2:19" x14ac:dyDescent="0.25">
      <c r="B92" s="44" t="s">
        <v>3</v>
      </c>
      <c r="C92" s="44">
        <f>SUM(C85:C91)</f>
        <v>330</v>
      </c>
      <c r="D92" s="64">
        <f>SUM(D85:D91)</f>
        <v>1</v>
      </c>
      <c r="E92" s="65"/>
      <c r="F92" s="47"/>
      <c r="G92" s="47"/>
      <c r="H92" s="62">
        <f>SUM(D91)</f>
        <v>1.5151515151515152E-2</v>
      </c>
      <c r="I92" s="17"/>
      <c r="J92" s="17"/>
      <c r="K92" s="17"/>
      <c r="L92" s="17"/>
      <c r="M92" s="9" t="s">
        <v>68</v>
      </c>
      <c r="N92" s="17"/>
      <c r="O92" s="109">
        <v>221</v>
      </c>
      <c r="P92" s="109"/>
      <c r="Q92" s="121">
        <f>O92/$O$94</f>
        <v>0.66969696969696968</v>
      </c>
      <c r="R92" s="121"/>
      <c r="S92" s="17"/>
    </row>
    <row r="93" spans="2:19" ht="12.75" customHeight="1" thickBot="1" x14ac:dyDescent="0.3">
      <c r="B93" s="17"/>
      <c r="C93" s="17"/>
      <c r="D93" s="17"/>
      <c r="E93" s="17"/>
      <c r="F93" s="47"/>
      <c r="G93" s="47"/>
      <c r="H93" s="47"/>
      <c r="I93" s="17"/>
      <c r="J93" s="17"/>
      <c r="K93" s="17"/>
      <c r="L93" s="17"/>
      <c r="M93" s="9" t="s">
        <v>69</v>
      </c>
      <c r="N93" s="17"/>
      <c r="O93" s="122">
        <v>49</v>
      </c>
      <c r="P93" s="122"/>
      <c r="Q93" s="123">
        <f>O93/$O$94</f>
        <v>0.1484848484848485</v>
      </c>
      <c r="R93" s="123"/>
      <c r="S93" s="17"/>
    </row>
    <row r="94" spans="2:19" ht="21" customHeight="1" x14ac:dyDescent="0.25">
      <c r="B94" s="106" t="s">
        <v>121</v>
      </c>
      <c r="C94" s="106"/>
      <c r="D94" s="106"/>
      <c r="E94" s="106"/>
      <c r="F94" s="106"/>
      <c r="G94" s="106"/>
      <c r="H94" s="106"/>
      <c r="I94" s="17"/>
      <c r="J94" s="17"/>
      <c r="K94" s="17"/>
      <c r="L94" s="17"/>
      <c r="M94" s="44" t="s">
        <v>3</v>
      </c>
      <c r="N94" s="63"/>
      <c r="O94" s="110">
        <f>SUM(O91:P93)</f>
        <v>330</v>
      </c>
      <c r="P94" s="110"/>
      <c r="Q94" s="111">
        <f>SUM(Q91:R93)</f>
        <v>1</v>
      </c>
      <c r="R94" s="111"/>
      <c r="S94" s="17"/>
    </row>
    <row r="95" spans="2:19" x14ac:dyDescent="0.25">
      <c r="B95" s="107" t="s">
        <v>122</v>
      </c>
      <c r="C95" s="107"/>
      <c r="D95" s="107"/>
      <c r="E95" s="40"/>
      <c r="F95" s="40" t="s">
        <v>32</v>
      </c>
      <c r="G95" s="107" t="s">
        <v>14</v>
      </c>
      <c r="H95" s="107"/>
      <c r="I95" s="119"/>
      <c r="J95" s="119"/>
      <c r="K95" s="119"/>
      <c r="L95" s="17"/>
      <c r="M95" s="66"/>
      <c r="N95" s="17"/>
      <c r="O95" s="17"/>
      <c r="P95" s="17"/>
      <c r="Q95" s="17"/>
      <c r="R95" s="17"/>
      <c r="S95" s="17"/>
    </row>
    <row r="96" spans="2:19" ht="15" customHeight="1" x14ac:dyDescent="0.25">
      <c r="B96" s="25" t="s">
        <v>123</v>
      </c>
      <c r="C96" s="26"/>
      <c r="D96" s="26"/>
      <c r="E96" s="26"/>
      <c r="F96" s="27">
        <v>34</v>
      </c>
      <c r="G96" s="28"/>
      <c r="H96" s="67">
        <f t="shared" ref="H96:H133" si="4">F96/$F$134</f>
        <v>0.10303030303030303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2:19" ht="15" customHeight="1" x14ac:dyDescent="0.25">
      <c r="B97" s="25" t="s">
        <v>1</v>
      </c>
      <c r="C97" s="26"/>
      <c r="D97" s="26"/>
      <c r="E97" s="26"/>
      <c r="F97" s="27">
        <v>136</v>
      </c>
      <c r="G97" s="28"/>
      <c r="H97" s="67">
        <f t="shared" si="4"/>
        <v>0.41212121212121211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2:19" ht="15" customHeight="1" x14ac:dyDescent="0.25">
      <c r="B98" s="25" t="s">
        <v>124</v>
      </c>
      <c r="C98" s="26"/>
      <c r="D98" s="26"/>
      <c r="E98" s="26"/>
      <c r="F98" s="27">
        <v>13</v>
      </c>
      <c r="G98" s="28"/>
      <c r="H98" s="67">
        <f t="shared" si="4"/>
        <v>3.9393939393939391E-2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2:19" ht="15" customHeight="1" x14ac:dyDescent="0.25">
      <c r="B99" s="25" t="s">
        <v>125</v>
      </c>
      <c r="C99" s="26"/>
      <c r="D99" s="26"/>
      <c r="E99" s="26"/>
      <c r="F99" s="27">
        <v>0</v>
      </c>
      <c r="G99" s="28"/>
      <c r="H99" s="67">
        <f t="shared" si="4"/>
        <v>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2:19" ht="15" customHeight="1" x14ac:dyDescent="0.25">
      <c r="B100" s="21" t="s">
        <v>126</v>
      </c>
      <c r="C100" s="22"/>
      <c r="D100" s="22"/>
      <c r="E100" s="22"/>
      <c r="F100" s="23">
        <v>5</v>
      </c>
      <c r="G100" s="24"/>
      <c r="H100" s="68">
        <f t="shared" si="4"/>
        <v>1.5151515151515152E-2</v>
      </c>
      <c r="I100" s="17"/>
      <c r="J100" s="69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2:19" ht="15" customHeight="1" x14ac:dyDescent="0.25">
      <c r="B101" s="21" t="s">
        <v>2</v>
      </c>
      <c r="C101" s="22"/>
      <c r="D101" s="22"/>
      <c r="E101" s="22"/>
      <c r="F101" s="23">
        <v>92</v>
      </c>
      <c r="G101" s="24"/>
      <c r="H101" s="68">
        <f t="shared" si="4"/>
        <v>0.27878787878787881</v>
      </c>
      <c r="I101" s="17"/>
      <c r="J101" s="69"/>
      <c r="K101" s="70"/>
      <c r="L101" s="17"/>
      <c r="M101" s="17"/>
      <c r="N101" s="17"/>
      <c r="O101" s="17"/>
      <c r="P101" s="17"/>
      <c r="Q101" s="17"/>
      <c r="R101" s="17"/>
      <c r="S101" s="17"/>
    </row>
    <row r="102" spans="2:19" ht="15" customHeight="1" x14ac:dyDescent="0.25">
      <c r="B102" s="21" t="s">
        <v>70</v>
      </c>
      <c r="C102" s="22"/>
      <c r="D102" s="22"/>
      <c r="E102" s="22"/>
      <c r="F102" s="23">
        <v>13</v>
      </c>
      <c r="G102" s="24"/>
      <c r="H102" s="68">
        <f t="shared" si="4"/>
        <v>3.9393939393939391E-2</v>
      </c>
      <c r="I102" s="17"/>
      <c r="J102" s="69"/>
      <c r="K102" s="71"/>
      <c r="L102" s="72"/>
      <c r="M102" s="17"/>
      <c r="N102" s="17"/>
      <c r="O102" s="17"/>
      <c r="P102" s="17"/>
      <c r="Q102" s="17"/>
      <c r="R102" s="17"/>
      <c r="S102" s="17"/>
    </row>
    <row r="103" spans="2:19" ht="15" customHeight="1" x14ac:dyDescent="0.25">
      <c r="B103" s="73" t="s">
        <v>127</v>
      </c>
      <c r="C103" s="74"/>
      <c r="D103" s="74"/>
      <c r="E103" s="74"/>
      <c r="F103" s="23">
        <v>0</v>
      </c>
      <c r="G103" s="24"/>
      <c r="H103" s="68">
        <f t="shared" si="4"/>
        <v>0</v>
      </c>
      <c r="I103" s="17"/>
      <c r="J103" s="69"/>
      <c r="K103" s="71"/>
      <c r="L103" s="72"/>
      <c r="M103" s="17"/>
      <c r="N103" s="17"/>
      <c r="O103" s="17"/>
      <c r="P103" s="17"/>
      <c r="Q103" s="17"/>
      <c r="R103" s="17"/>
      <c r="S103" s="17"/>
    </row>
    <row r="104" spans="2:19" ht="15" customHeight="1" x14ac:dyDescent="0.25">
      <c r="B104" s="21" t="s">
        <v>128</v>
      </c>
      <c r="C104" s="22"/>
      <c r="D104" s="22"/>
      <c r="E104" s="22"/>
      <c r="F104" s="23">
        <v>6</v>
      </c>
      <c r="G104" s="24"/>
      <c r="H104" s="68">
        <f t="shared" si="4"/>
        <v>1.8181818181818181E-2</v>
      </c>
      <c r="I104" s="17"/>
      <c r="J104" s="17"/>
      <c r="K104" s="71"/>
      <c r="L104" s="72"/>
      <c r="M104" s="17"/>
      <c r="N104" s="17"/>
      <c r="O104" s="17"/>
      <c r="P104" s="17"/>
      <c r="Q104" s="17"/>
      <c r="R104" s="17"/>
      <c r="S104" s="17"/>
    </row>
    <row r="105" spans="2:19" ht="15" customHeight="1" x14ac:dyDescent="0.25">
      <c r="B105" s="75" t="s">
        <v>71</v>
      </c>
      <c r="C105" s="76"/>
      <c r="D105" s="76"/>
      <c r="E105" s="76"/>
      <c r="F105" s="77">
        <v>6</v>
      </c>
      <c r="G105" s="78"/>
      <c r="H105" s="79">
        <f t="shared" si="4"/>
        <v>1.8181818181818181E-2</v>
      </c>
      <c r="I105" s="17"/>
      <c r="J105" s="17"/>
      <c r="K105" s="71"/>
      <c r="L105" s="72"/>
      <c r="M105" s="17"/>
      <c r="N105" s="17"/>
      <c r="O105" s="17"/>
      <c r="P105" s="17"/>
      <c r="Q105" s="17"/>
      <c r="R105" s="17"/>
      <c r="S105" s="17"/>
    </row>
    <row r="106" spans="2:19" ht="15" customHeight="1" x14ac:dyDescent="0.25">
      <c r="B106" s="75" t="s">
        <v>72</v>
      </c>
      <c r="C106" s="76"/>
      <c r="D106" s="76"/>
      <c r="E106" s="76"/>
      <c r="F106" s="77">
        <v>2</v>
      </c>
      <c r="G106" s="78"/>
      <c r="H106" s="79">
        <f t="shared" si="4"/>
        <v>6.0606060606060606E-3</v>
      </c>
      <c r="I106" s="17"/>
      <c r="J106" s="17"/>
      <c r="K106" s="1"/>
      <c r="L106" s="1"/>
      <c r="M106" s="17"/>
      <c r="N106" s="17"/>
      <c r="O106" s="17"/>
      <c r="P106" s="17"/>
      <c r="Q106" s="17"/>
      <c r="R106" s="17"/>
      <c r="S106" s="17"/>
    </row>
    <row r="107" spans="2:19" ht="15" customHeight="1" x14ac:dyDescent="0.25">
      <c r="B107" s="75" t="s">
        <v>75</v>
      </c>
      <c r="C107" s="76"/>
      <c r="D107" s="76"/>
      <c r="E107" s="76"/>
      <c r="F107" s="77">
        <v>3</v>
      </c>
      <c r="G107" s="78"/>
      <c r="H107" s="79">
        <f t="shared" si="4"/>
        <v>9.0909090909090905E-3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2:19" ht="15" customHeight="1" x14ac:dyDescent="0.25">
      <c r="B108" s="75" t="s">
        <v>74</v>
      </c>
      <c r="C108" s="76"/>
      <c r="D108" s="76"/>
      <c r="E108" s="76"/>
      <c r="F108" s="77">
        <v>0</v>
      </c>
      <c r="G108" s="78"/>
      <c r="H108" s="79">
        <f t="shared" si="4"/>
        <v>0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2:19" ht="15" customHeight="1" x14ac:dyDescent="0.25">
      <c r="B109" s="75" t="s">
        <v>76</v>
      </c>
      <c r="C109" s="76"/>
      <c r="D109" s="76"/>
      <c r="E109" s="76"/>
      <c r="F109" s="77">
        <v>0</v>
      </c>
      <c r="G109" s="78"/>
      <c r="H109" s="79">
        <f t="shared" si="4"/>
        <v>0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2:19" ht="15" customHeight="1" x14ac:dyDescent="0.25">
      <c r="B110" s="75" t="s">
        <v>73</v>
      </c>
      <c r="C110" s="76"/>
      <c r="D110" s="76"/>
      <c r="E110" s="76"/>
      <c r="F110" s="77">
        <v>4</v>
      </c>
      <c r="G110" s="78"/>
      <c r="H110" s="79">
        <f t="shared" si="4"/>
        <v>1.2121212121212121E-2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2:19" ht="15" customHeight="1" x14ac:dyDescent="0.25">
      <c r="B111" s="75" t="s">
        <v>129</v>
      </c>
      <c r="C111" s="76"/>
      <c r="D111" s="76"/>
      <c r="E111" s="76"/>
      <c r="F111" s="77">
        <v>0</v>
      </c>
      <c r="G111" s="78"/>
      <c r="H111" s="79">
        <f t="shared" si="4"/>
        <v>0</v>
      </c>
      <c r="I111" s="17"/>
      <c r="J111" s="17"/>
      <c r="O111" s="17"/>
      <c r="P111" s="17"/>
      <c r="Q111" s="17"/>
      <c r="R111" s="17"/>
      <c r="S111" s="17"/>
    </row>
    <row r="112" spans="2:19" ht="15" customHeight="1" x14ac:dyDescent="0.25">
      <c r="B112" s="75" t="s">
        <v>130</v>
      </c>
      <c r="C112" s="76"/>
      <c r="D112" s="76"/>
      <c r="E112" s="76"/>
      <c r="F112" s="77">
        <v>0</v>
      </c>
      <c r="G112" s="78"/>
      <c r="H112" s="79">
        <f t="shared" si="4"/>
        <v>0</v>
      </c>
      <c r="I112" s="17"/>
      <c r="J112" s="17"/>
      <c r="K112" s="106" t="s">
        <v>131</v>
      </c>
      <c r="L112" s="106"/>
      <c r="M112" s="106"/>
      <c r="N112" s="106"/>
      <c r="O112" s="17"/>
      <c r="P112" s="17"/>
      <c r="Q112" s="17"/>
      <c r="R112" s="17"/>
      <c r="S112" s="17"/>
    </row>
    <row r="113" spans="2:19" ht="15" customHeight="1" x14ac:dyDescent="0.25">
      <c r="B113" s="75" t="s">
        <v>132</v>
      </c>
      <c r="C113" s="76"/>
      <c r="D113" s="76"/>
      <c r="E113" s="76"/>
      <c r="F113" s="77">
        <v>0</v>
      </c>
      <c r="G113" s="78"/>
      <c r="H113" s="79">
        <f t="shared" si="4"/>
        <v>0</v>
      </c>
      <c r="I113" s="17"/>
      <c r="J113" s="17"/>
      <c r="K113" s="106"/>
      <c r="L113" s="106"/>
      <c r="M113" s="106"/>
      <c r="N113" s="106"/>
      <c r="O113" s="17"/>
      <c r="P113" s="17"/>
      <c r="Q113" s="17"/>
      <c r="R113" s="17"/>
      <c r="S113" s="17"/>
    </row>
    <row r="114" spans="2:19" ht="15" customHeight="1" x14ac:dyDescent="0.25">
      <c r="B114" s="75" t="s">
        <v>133</v>
      </c>
      <c r="C114" s="76"/>
      <c r="D114" s="76"/>
      <c r="E114" s="76"/>
      <c r="F114" s="77">
        <v>0</v>
      </c>
      <c r="G114" s="78"/>
      <c r="H114" s="79">
        <f t="shared" si="4"/>
        <v>0</v>
      </c>
      <c r="I114" s="17"/>
      <c r="J114" s="17"/>
      <c r="K114" s="40" t="s">
        <v>80</v>
      </c>
      <c r="L114" s="40" t="s">
        <v>32</v>
      </c>
      <c r="M114" s="40" t="s">
        <v>14</v>
      </c>
      <c r="N114" s="17"/>
      <c r="O114" s="17"/>
      <c r="P114" s="17"/>
      <c r="Q114" s="17"/>
      <c r="R114" s="17"/>
      <c r="S114" s="17"/>
    </row>
    <row r="115" spans="2:19" ht="15" customHeight="1" x14ac:dyDescent="0.25">
      <c r="B115" s="75" t="s">
        <v>134</v>
      </c>
      <c r="C115" s="76"/>
      <c r="D115" s="76"/>
      <c r="E115" s="76"/>
      <c r="F115" s="77">
        <v>1</v>
      </c>
      <c r="G115" s="78"/>
      <c r="H115" s="79">
        <f t="shared" si="4"/>
        <v>3.0303030303030303E-3</v>
      </c>
      <c r="I115" s="17"/>
      <c r="J115" s="17"/>
      <c r="K115" s="25" t="s">
        <v>81</v>
      </c>
      <c r="L115" s="27">
        <f>SUM(F96:F99)</f>
        <v>183</v>
      </c>
      <c r="M115" s="80">
        <f>L115/$L$120</f>
        <v>0.55454545454545456</v>
      </c>
      <c r="N115" s="17"/>
      <c r="O115" s="17"/>
      <c r="P115" s="17"/>
      <c r="Q115" s="17"/>
      <c r="R115" s="17"/>
      <c r="S115" s="17"/>
    </row>
    <row r="116" spans="2:19" ht="15" customHeight="1" x14ac:dyDescent="0.25">
      <c r="B116" s="75" t="s">
        <v>135</v>
      </c>
      <c r="C116" s="76"/>
      <c r="D116" s="76"/>
      <c r="E116" s="76"/>
      <c r="F116" s="77">
        <v>0</v>
      </c>
      <c r="G116" s="78"/>
      <c r="H116" s="79">
        <f t="shared" si="4"/>
        <v>0</v>
      </c>
      <c r="I116" s="17"/>
      <c r="J116" s="17"/>
      <c r="K116" s="21" t="s">
        <v>83</v>
      </c>
      <c r="L116" s="23">
        <f>SUM(F100:F104)</f>
        <v>116</v>
      </c>
      <c r="M116" s="81">
        <f>L116/$L$120</f>
        <v>0.3515151515151515</v>
      </c>
      <c r="N116" s="17"/>
      <c r="O116" s="17"/>
      <c r="P116" s="17"/>
      <c r="Q116" s="17"/>
      <c r="R116" s="17"/>
      <c r="S116" s="17"/>
    </row>
    <row r="117" spans="2:19" ht="15" customHeight="1" x14ac:dyDescent="0.25">
      <c r="B117" s="75" t="s">
        <v>136</v>
      </c>
      <c r="C117" s="76"/>
      <c r="D117" s="76"/>
      <c r="E117" s="76"/>
      <c r="F117" s="77">
        <v>1</v>
      </c>
      <c r="G117" s="78"/>
      <c r="H117" s="79">
        <f t="shared" si="4"/>
        <v>3.0303030303030303E-3</v>
      </c>
      <c r="I117" s="17"/>
      <c r="J117" s="17"/>
      <c r="K117" s="75" t="s">
        <v>84</v>
      </c>
      <c r="L117" s="77">
        <f>SUM(F105:F123)</f>
        <v>19</v>
      </c>
      <c r="M117" s="82">
        <f>L117/$L$120</f>
        <v>5.7575757575757579E-2</v>
      </c>
      <c r="N117" s="17"/>
      <c r="O117" s="17"/>
      <c r="P117" s="17"/>
      <c r="Q117" s="17"/>
      <c r="R117" s="17"/>
      <c r="S117" s="17"/>
    </row>
    <row r="118" spans="2:19" ht="15" customHeight="1" x14ac:dyDescent="0.25">
      <c r="B118" s="75" t="s">
        <v>137</v>
      </c>
      <c r="C118" s="76"/>
      <c r="D118" s="76"/>
      <c r="E118" s="76"/>
      <c r="F118" s="77">
        <v>0</v>
      </c>
      <c r="G118" s="78"/>
      <c r="H118" s="79">
        <f t="shared" si="4"/>
        <v>0</v>
      </c>
      <c r="I118" s="17"/>
      <c r="J118" s="17"/>
      <c r="K118" s="30" t="s">
        <v>86</v>
      </c>
      <c r="L118" s="32">
        <f>SUM(F124:F132)</f>
        <v>10</v>
      </c>
      <c r="M118" s="83">
        <f>L118/$L$120</f>
        <v>3.0303030303030304E-2</v>
      </c>
      <c r="N118" s="17"/>
      <c r="O118" s="17"/>
      <c r="P118" s="17"/>
      <c r="Q118" s="17"/>
      <c r="R118" s="17"/>
      <c r="S118" s="17"/>
    </row>
    <row r="119" spans="2:19" ht="15" customHeight="1" thickBot="1" x14ac:dyDescent="0.3">
      <c r="B119" s="75" t="s">
        <v>138</v>
      </c>
      <c r="C119" s="76"/>
      <c r="D119" s="76"/>
      <c r="E119" s="76"/>
      <c r="F119" s="77">
        <v>0</v>
      </c>
      <c r="G119" s="78"/>
      <c r="H119" s="79">
        <f t="shared" si="4"/>
        <v>0</v>
      </c>
      <c r="I119" s="17"/>
      <c r="J119" s="17"/>
      <c r="K119" s="84" t="s">
        <v>87</v>
      </c>
      <c r="L119" s="85">
        <f>F133</f>
        <v>2</v>
      </c>
      <c r="M119" s="86">
        <f>L119/$L$120</f>
        <v>6.0606060606060606E-3</v>
      </c>
      <c r="N119" s="17"/>
      <c r="O119" s="17"/>
      <c r="P119" s="17"/>
      <c r="Q119" s="17"/>
      <c r="R119" s="17"/>
      <c r="S119" s="17"/>
    </row>
    <row r="120" spans="2:19" ht="15" customHeight="1" x14ac:dyDescent="0.25">
      <c r="B120" s="75" t="s">
        <v>33</v>
      </c>
      <c r="C120" s="76"/>
      <c r="D120" s="76"/>
      <c r="E120" s="76"/>
      <c r="F120" s="77">
        <v>1</v>
      </c>
      <c r="G120" s="78"/>
      <c r="H120" s="79">
        <f t="shared" si="4"/>
        <v>3.0303030303030303E-3</v>
      </c>
      <c r="I120" s="17"/>
      <c r="J120" s="17"/>
      <c r="K120" s="44" t="s">
        <v>3</v>
      </c>
      <c r="L120" s="44">
        <f>SUM(L115:L119)</f>
        <v>330</v>
      </c>
      <c r="M120" s="7">
        <f>SUM(M115:M119)</f>
        <v>1</v>
      </c>
      <c r="N120" s="17"/>
      <c r="O120" s="19"/>
      <c r="P120" s="19"/>
      <c r="Q120" s="17"/>
      <c r="R120" s="17"/>
      <c r="S120" s="17"/>
    </row>
    <row r="121" spans="2:19" ht="15" customHeight="1" x14ac:dyDescent="0.25">
      <c r="B121" s="75" t="s">
        <v>78</v>
      </c>
      <c r="C121" s="76"/>
      <c r="D121" s="76"/>
      <c r="E121" s="76"/>
      <c r="F121" s="77">
        <v>0</v>
      </c>
      <c r="G121" s="78"/>
      <c r="H121" s="79">
        <f t="shared" si="4"/>
        <v>0</v>
      </c>
      <c r="I121" s="17"/>
      <c r="J121" s="17"/>
      <c r="O121" s="19"/>
      <c r="P121" s="19"/>
      <c r="Q121" s="17"/>
      <c r="R121" s="17"/>
      <c r="S121" s="17"/>
    </row>
    <row r="122" spans="2:19" ht="15" customHeight="1" x14ac:dyDescent="0.25">
      <c r="B122" s="75" t="s">
        <v>79</v>
      </c>
      <c r="C122" s="76"/>
      <c r="D122" s="76"/>
      <c r="E122" s="76"/>
      <c r="F122" s="77">
        <v>0</v>
      </c>
      <c r="G122" s="78"/>
      <c r="H122" s="79">
        <f t="shared" si="4"/>
        <v>0</v>
      </c>
      <c r="I122" s="17"/>
      <c r="J122" s="17"/>
      <c r="N122" s="29"/>
      <c r="O122" s="47"/>
      <c r="P122" s="10"/>
      <c r="Q122" s="17"/>
      <c r="R122" s="17"/>
      <c r="S122" s="17"/>
    </row>
    <row r="123" spans="2:19" ht="15" customHeight="1" x14ac:dyDescent="0.25">
      <c r="B123" s="75" t="s">
        <v>77</v>
      </c>
      <c r="C123" s="76"/>
      <c r="D123" s="76"/>
      <c r="E123" s="76"/>
      <c r="F123" s="77">
        <v>1</v>
      </c>
      <c r="G123" s="78"/>
      <c r="H123" s="79">
        <f t="shared" si="4"/>
        <v>3.0303030303030303E-3</v>
      </c>
      <c r="I123" s="17"/>
      <c r="J123" s="17"/>
      <c r="N123" s="29"/>
      <c r="O123" s="47"/>
      <c r="P123" s="10"/>
      <c r="Q123" s="17"/>
      <c r="R123" s="17"/>
      <c r="S123" s="17"/>
    </row>
    <row r="124" spans="2:19" ht="15" customHeight="1" x14ac:dyDescent="0.25">
      <c r="B124" s="30" t="s">
        <v>85</v>
      </c>
      <c r="C124" s="31"/>
      <c r="D124" s="31"/>
      <c r="E124" s="31"/>
      <c r="F124" s="32">
        <v>2</v>
      </c>
      <c r="G124" s="33"/>
      <c r="H124" s="87">
        <f t="shared" si="4"/>
        <v>6.0606060606060606E-3</v>
      </c>
      <c r="I124" s="17"/>
      <c r="J124" s="17"/>
      <c r="N124" s="29"/>
      <c r="O124" s="47"/>
      <c r="P124" s="10"/>
      <c r="Q124" s="17"/>
      <c r="R124" s="17"/>
      <c r="S124" s="17"/>
    </row>
    <row r="125" spans="2:19" ht="15" customHeight="1" x14ac:dyDescent="0.25">
      <c r="B125" s="30" t="s">
        <v>139</v>
      </c>
      <c r="C125" s="31"/>
      <c r="D125" s="31"/>
      <c r="E125" s="31"/>
      <c r="F125" s="32">
        <v>0</v>
      </c>
      <c r="G125" s="33"/>
      <c r="H125" s="87">
        <f t="shared" si="4"/>
        <v>0</v>
      </c>
      <c r="I125" s="17"/>
      <c r="J125" s="17"/>
      <c r="N125" s="29"/>
      <c r="O125" s="47"/>
      <c r="P125" s="10"/>
      <c r="Q125" s="17"/>
      <c r="R125" s="17"/>
      <c r="S125" s="17"/>
    </row>
    <row r="126" spans="2:19" ht="15" customHeight="1" x14ac:dyDescent="0.25">
      <c r="B126" s="30" t="s">
        <v>140</v>
      </c>
      <c r="C126" s="31"/>
      <c r="D126" s="31"/>
      <c r="E126" s="31"/>
      <c r="F126" s="32">
        <v>0</v>
      </c>
      <c r="G126" s="33"/>
      <c r="H126" s="87">
        <f t="shared" si="4"/>
        <v>0</v>
      </c>
      <c r="I126" s="17"/>
      <c r="J126" s="17"/>
      <c r="N126" s="29"/>
      <c r="O126" s="47"/>
      <c r="P126" s="10"/>
      <c r="Q126" s="17"/>
      <c r="R126" s="17"/>
      <c r="S126" s="17"/>
    </row>
    <row r="127" spans="2:19" ht="15" customHeight="1" x14ac:dyDescent="0.25">
      <c r="B127" s="30" t="s">
        <v>141</v>
      </c>
      <c r="C127" s="31"/>
      <c r="D127" s="31"/>
      <c r="E127" s="31"/>
      <c r="F127" s="32">
        <v>0</v>
      </c>
      <c r="G127" s="33"/>
      <c r="H127" s="87">
        <f t="shared" si="4"/>
        <v>0</v>
      </c>
      <c r="I127" s="17"/>
      <c r="J127" s="17"/>
      <c r="N127" s="29"/>
      <c r="O127" s="47"/>
      <c r="P127" s="10"/>
      <c r="Q127" s="17"/>
      <c r="R127" s="17"/>
      <c r="S127" s="17"/>
    </row>
    <row r="128" spans="2:19" ht="15" customHeight="1" x14ac:dyDescent="0.25">
      <c r="B128" s="30" t="s">
        <v>142</v>
      </c>
      <c r="C128" s="31"/>
      <c r="D128" s="31"/>
      <c r="E128" s="31"/>
      <c r="F128" s="32">
        <v>0</v>
      </c>
      <c r="G128" s="33"/>
      <c r="H128" s="87">
        <f t="shared" si="4"/>
        <v>0</v>
      </c>
      <c r="I128" s="17"/>
      <c r="J128" s="17"/>
      <c r="N128" s="29"/>
      <c r="O128" s="47"/>
      <c r="P128" s="10"/>
      <c r="Q128" s="17"/>
      <c r="R128" s="17"/>
      <c r="S128" s="17"/>
    </row>
    <row r="129" spans="2:19" ht="15" customHeight="1" x14ac:dyDescent="0.25">
      <c r="B129" s="30" t="s">
        <v>82</v>
      </c>
      <c r="C129" s="31"/>
      <c r="D129" s="31"/>
      <c r="E129" s="31"/>
      <c r="F129" s="32">
        <v>0</v>
      </c>
      <c r="G129" s="33"/>
      <c r="H129" s="87">
        <f t="shared" si="4"/>
        <v>0</v>
      </c>
      <c r="I129" s="17"/>
      <c r="J129" s="17"/>
      <c r="N129" s="29"/>
      <c r="O129" s="47"/>
      <c r="P129" s="10"/>
      <c r="Q129" s="17"/>
      <c r="R129" s="17"/>
      <c r="S129" s="17"/>
    </row>
    <row r="130" spans="2:19" ht="15" customHeight="1" x14ac:dyDescent="0.25">
      <c r="B130" s="30" t="s">
        <v>143</v>
      </c>
      <c r="C130" s="31"/>
      <c r="D130" s="31"/>
      <c r="E130" s="31"/>
      <c r="F130" s="32">
        <v>0</v>
      </c>
      <c r="G130" s="33"/>
      <c r="H130" s="87">
        <f t="shared" si="4"/>
        <v>0</v>
      </c>
      <c r="I130" s="17"/>
      <c r="J130" s="17"/>
      <c r="N130" s="88"/>
      <c r="O130" s="17"/>
      <c r="P130" s="17"/>
      <c r="Q130" s="17"/>
      <c r="R130" s="17"/>
      <c r="S130" s="17"/>
    </row>
    <row r="131" spans="2:19" ht="15" customHeight="1" x14ac:dyDescent="0.25">
      <c r="B131" s="30" t="s">
        <v>0</v>
      </c>
      <c r="C131" s="31"/>
      <c r="D131" s="31"/>
      <c r="E131" s="31"/>
      <c r="F131" s="32">
        <v>7</v>
      </c>
      <c r="G131" s="33"/>
      <c r="H131" s="87">
        <f t="shared" si="4"/>
        <v>2.1212121212121213E-2</v>
      </c>
      <c r="I131" s="17"/>
      <c r="J131" s="17"/>
      <c r="N131" s="88"/>
      <c r="O131" s="17"/>
      <c r="P131" s="17"/>
      <c r="Q131" s="17"/>
      <c r="R131" s="17"/>
      <c r="S131" s="17"/>
    </row>
    <row r="132" spans="2:19" ht="15" customHeight="1" x14ac:dyDescent="0.25">
      <c r="B132" s="30" t="s">
        <v>144</v>
      </c>
      <c r="C132" s="31"/>
      <c r="D132" s="31"/>
      <c r="E132" s="31"/>
      <c r="F132" s="32">
        <v>1</v>
      </c>
      <c r="G132" s="33"/>
      <c r="H132" s="87">
        <f t="shared" si="4"/>
        <v>3.0303030303030303E-3</v>
      </c>
      <c r="I132" s="17"/>
      <c r="J132" s="17"/>
      <c r="N132" s="89"/>
      <c r="O132" s="17"/>
      <c r="P132" s="17"/>
      <c r="Q132" s="17"/>
      <c r="R132" s="17"/>
      <c r="S132" s="17"/>
    </row>
    <row r="133" spans="2:19" ht="15" customHeight="1" thickBot="1" x14ac:dyDescent="0.3">
      <c r="B133" s="84" t="s">
        <v>87</v>
      </c>
      <c r="C133" s="90"/>
      <c r="D133" s="90"/>
      <c r="E133" s="90"/>
      <c r="F133" s="91">
        <v>2</v>
      </c>
      <c r="G133" s="85"/>
      <c r="H133" s="92">
        <f t="shared" si="4"/>
        <v>6.0606060606060606E-3</v>
      </c>
      <c r="I133" s="17"/>
      <c r="J133" s="17"/>
      <c r="N133" s="17"/>
      <c r="O133" s="17"/>
      <c r="P133" s="17"/>
      <c r="Q133" s="17"/>
      <c r="R133" s="17"/>
      <c r="S133" s="17"/>
    </row>
    <row r="134" spans="2:19" ht="15" customHeight="1" x14ac:dyDescent="0.25">
      <c r="B134" s="105" t="s">
        <v>3</v>
      </c>
      <c r="C134" s="105"/>
      <c r="D134" s="105"/>
      <c r="E134" s="44"/>
      <c r="F134" s="44">
        <f>SUM(F96:F133)</f>
        <v>330</v>
      </c>
      <c r="G134" s="93"/>
      <c r="H134" s="34">
        <f>SUM(H96:H133)</f>
        <v>1.0000000000000002</v>
      </c>
      <c r="I134" s="17"/>
      <c r="J134" s="17"/>
      <c r="N134" s="17"/>
      <c r="O134" s="17"/>
      <c r="P134" s="17"/>
      <c r="Q134" s="17"/>
      <c r="R134" s="17"/>
      <c r="S134" s="17"/>
    </row>
    <row r="135" spans="2:19" x14ac:dyDescent="0.25">
      <c r="B135" s="94" t="s">
        <v>145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2:19" x14ac:dyDescent="0.25">
      <c r="B136" s="17"/>
      <c r="C136" s="17"/>
      <c r="D136" s="17"/>
      <c r="E136" s="17"/>
      <c r="F136" s="47"/>
      <c r="G136" s="47"/>
      <c r="H136" s="4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2:19" x14ac:dyDescent="0.25">
      <c r="B137" s="58" t="s">
        <v>146</v>
      </c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</row>
    <row r="138" spans="2:19" ht="26.25" customHeight="1" x14ac:dyDescent="0.25">
      <c r="B138" s="106" t="s">
        <v>147</v>
      </c>
      <c r="C138" s="106"/>
      <c r="D138" s="106"/>
      <c r="E138" s="106"/>
      <c r="F138" s="106"/>
      <c r="G138" s="47"/>
      <c r="H138" s="47"/>
      <c r="I138" s="17"/>
      <c r="J138" s="17"/>
      <c r="K138" s="106" t="s">
        <v>148</v>
      </c>
      <c r="L138" s="106"/>
      <c r="M138" s="106"/>
      <c r="N138" s="19"/>
      <c r="O138" s="19"/>
      <c r="P138" s="17"/>
      <c r="Q138" s="17"/>
      <c r="R138" s="17"/>
      <c r="S138" s="17"/>
    </row>
    <row r="139" spans="2:19" ht="15" customHeight="1" x14ac:dyDescent="0.25">
      <c r="B139" s="106"/>
      <c r="C139" s="106"/>
      <c r="D139" s="106"/>
      <c r="E139" s="106"/>
      <c r="F139" s="106"/>
      <c r="G139" s="47"/>
      <c r="H139" s="47"/>
      <c r="I139" s="17"/>
      <c r="J139" s="17"/>
      <c r="K139" s="106"/>
      <c r="L139" s="106"/>
      <c r="M139" s="106"/>
      <c r="N139" s="19"/>
      <c r="O139" s="19"/>
      <c r="P139" s="17"/>
      <c r="Q139" s="17"/>
      <c r="R139" s="17"/>
      <c r="S139" s="17"/>
    </row>
    <row r="140" spans="2:19" x14ac:dyDescent="0.25">
      <c r="B140" s="37" t="s">
        <v>149</v>
      </c>
      <c r="C140" s="40" t="s">
        <v>32</v>
      </c>
      <c r="D140" s="40" t="s">
        <v>14</v>
      </c>
      <c r="E140" s="17"/>
      <c r="F140" s="47"/>
      <c r="G140" s="47"/>
      <c r="H140" s="47"/>
      <c r="I140" s="17"/>
      <c r="J140" s="17"/>
      <c r="K140" s="40" t="s">
        <v>150</v>
      </c>
      <c r="L140" s="40" t="s">
        <v>32</v>
      </c>
      <c r="M140" s="40" t="s">
        <v>14</v>
      </c>
      <c r="N140" s="17"/>
      <c r="O140" s="47"/>
      <c r="P140" s="17"/>
      <c r="Q140" s="17"/>
      <c r="R140" s="17"/>
      <c r="S140" s="17"/>
    </row>
    <row r="141" spans="2:19" x14ac:dyDescent="0.25">
      <c r="B141" s="45" t="s">
        <v>151</v>
      </c>
      <c r="C141" s="47">
        <v>2</v>
      </c>
      <c r="D141" s="10">
        <f>C141/$C$146</f>
        <v>6.0606060606060606E-3</v>
      </c>
      <c r="E141" s="17"/>
      <c r="F141" s="47"/>
      <c r="G141" s="47"/>
      <c r="H141" s="47"/>
      <c r="I141" s="17"/>
      <c r="J141" s="17"/>
      <c r="K141" s="45" t="s">
        <v>152</v>
      </c>
      <c r="L141" s="47">
        <v>158</v>
      </c>
      <c r="M141" s="61">
        <f>L141/$L$145</f>
        <v>0.47878787878787876</v>
      </c>
      <c r="N141" s="17"/>
      <c r="O141" s="47"/>
      <c r="P141" s="17"/>
      <c r="Q141" s="17"/>
      <c r="R141" s="17"/>
      <c r="S141" s="17"/>
    </row>
    <row r="142" spans="2:19" x14ac:dyDescent="0.25">
      <c r="B142" s="45" t="s">
        <v>89</v>
      </c>
      <c r="C142" s="47">
        <v>114</v>
      </c>
      <c r="D142" s="10">
        <f>C142/$C$146</f>
        <v>0.34545454545454546</v>
      </c>
      <c r="E142" s="17"/>
      <c r="F142" s="47"/>
      <c r="G142" s="47"/>
      <c r="H142" s="47"/>
      <c r="I142" s="17"/>
      <c r="J142" s="17"/>
      <c r="K142" s="45" t="s">
        <v>153</v>
      </c>
      <c r="L142" s="47">
        <v>151</v>
      </c>
      <c r="M142" s="61">
        <f>L142/$L$145</f>
        <v>0.45757575757575758</v>
      </c>
      <c r="N142" s="17"/>
      <c r="O142" s="47"/>
      <c r="P142" s="17"/>
      <c r="Q142" s="17"/>
      <c r="R142" s="17"/>
      <c r="S142" s="17"/>
    </row>
    <row r="143" spans="2:19" x14ac:dyDescent="0.25">
      <c r="B143" s="45" t="s">
        <v>90</v>
      </c>
      <c r="C143" s="47">
        <v>200</v>
      </c>
      <c r="D143" s="10">
        <f>C143/$C$146</f>
        <v>0.60606060606060608</v>
      </c>
      <c r="E143" s="17"/>
      <c r="F143" s="47"/>
      <c r="G143" s="47"/>
      <c r="H143" s="3" t="s">
        <v>91</v>
      </c>
      <c r="I143" s="17"/>
      <c r="J143" s="17"/>
      <c r="K143" s="45" t="s">
        <v>154</v>
      </c>
      <c r="L143" s="47">
        <v>13</v>
      </c>
      <c r="M143" s="61">
        <f>L143/$L$145</f>
        <v>3.9393939393939391E-2</v>
      </c>
      <c r="N143" s="17"/>
      <c r="O143" s="47"/>
      <c r="P143" s="17"/>
      <c r="Q143" s="17"/>
      <c r="R143" s="17"/>
      <c r="S143" s="17"/>
    </row>
    <row r="144" spans="2:19" ht="15.75" thickBot="1" x14ac:dyDescent="0.3">
      <c r="B144" s="45" t="s">
        <v>65</v>
      </c>
      <c r="C144" s="47">
        <v>12</v>
      </c>
      <c r="D144" s="10">
        <f>C144/$C$146</f>
        <v>3.6363636363636362E-2</v>
      </c>
      <c r="E144" s="17"/>
      <c r="F144" s="47"/>
      <c r="G144" s="47"/>
      <c r="H144" s="95">
        <f>SUM(D142:D143)</f>
        <v>0.95151515151515154</v>
      </c>
      <c r="I144" s="17"/>
      <c r="J144" s="17"/>
      <c r="K144" s="45" t="s">
        <v>155</v>
      </c>
      <c r="L144" s="47">
        <v>8</v>
      </c>
      <c r="M144" s="61">
        <f>L144/$L$145</f>
        <v>2.4242424242424242E-2</v>
      </c>
      <c r="N144" s="17"/>
      <c r="O144" s="47"/>
      <c r="P144" s="17"/>
      <c r="Q144" s="17"/>
      <c r="R144" s="17"/>
      <c r="S144" s="17"/>
    </row>
    <row r="145" spans="2:19" ht="15.75" thickBot="1" x14ac:dyDescent="0.3">
      <c r="B145" s="45" t="s">
        <v>31</v>
      </c>
      <c r="C145" s="47">
        <v>2</v>
      </c>
      <c r="D145" s="10">
        <f>C145/$C$146</f>
        <v>6.0606060606060606E-3</v>
      </c>
      <c r="E145" s="17"/>
      <c r="F145" s="47"/>
      <c r="G145" s="47"/>
      <c r="H145" s="47"/>
      <c r="I145" s="17"/>
      <c r="J145" s="17"/>
      <c r="K145" s="44" t="s">
        <v>3</v>
      </c>
      <c r="L145" s="44">
        <f>SUM(L141:L144)</f>
        <v>330</v>
      </c>
      <c r="M145" s="34">
        <f>SUM(M141:M144)</f>
        <v>1</v>
      </c>
      <c r="N145" s="17"/>
      <c r="O145" s="47"/>
      <c r="P145" s="17"/>
      <c r="Q145" s="17"/>
      <c r="R145" s="17"/>
      <c r="S145" s="17"/>
    </row>
    <row r="146" spans="2:19" x14ac:dyDescent="0.25">
      <c r="B146" s="44" t="s">
        <v>3</v>
      </c>
      <c r="C146" s="44">
        <f>SUM(C141:C145)</f>
        <v>330</v>
      </c>
      <c r="D146" s="34">
        <f>SUM(D141:D145)</f>
        <v>1</v>
      </c>
      <c r="E146" s="17"/>
      <c r="F146" s="47"/>
      <c r="G146" s="47"/>
      <c r="H146" s="47"/>
      <c r="I146" s="17"/>
      <c r="J146" s="17"/>
      <c r="N146" s="17"/>
      <c r="O146" s="47"/>
      <c r="P146" s="17"/>
      <c r="Q146" s="17"/>
      <c r="R146" s="17"/>
      <c r="S146" s="17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17" t="s">
        <v>156</v>
      </c>
      <c r="C148" s="17"/>
      <c r="D148" s="17"/>
      <c r="K148"/>
      <c r="L148"/>
      <c r="M148"/>
      <c r="N148"/>
      <c r="O148"/>
    </row>
    <row r="149" spans="2:19" ht="15.75" customHeight="1" x14ac:dyDescent="0.25">
      <c r="B149" s="96" t="s">
        <v>15</v>
      </c>
      <c r="C149" s="40" t="s">
        <v>32</v>
      </c>
      <c r="D149" s="107" t="s">
        <v>14</v>
      </c>
      <c r="E149" s="107"/>
      <c r="K149"/>
      <c r="L149"/>
      <c r="M149"/>
      <c r="N149"/>
      <c r="O149"/>
    </row>
    <row r="150" spans="2:19" x14ac:dyDescent="0.25">
      <c r="B150" s="9" t="s">
        <v>157</v>
      </c>
      <c r="C150" s="97">
        <v>94</v>
      </c>
      <c r="D150" s="124">
        <f>C150/$C$153</f>
        <v>0.28484848484848485</v>
      </c>
      <c r="E150" s="124"/>
      <c r="K150"/>
      <c r="L150"/>
      <c r="M150"/>
      <c r="N150"/>
      <c r="O150"/>
    </row>
    <row r="151" spans="2:19" x14ac:dyDescent="0.25">
      <c r="B151" s="9" t="s">
        <v>158</v>
      </c>
      <c r="C151" s="97">
        <v>233</v>
      </c>
      <c r="D151" s="124">
        <f>C151/$C$153</f>
        <v>0.70606060606060606</v>
      </c>
      <c r="E151" s="124"/>
      <c r="K151"/>
      <c r="L151"/>
      <c r="M151"/>
      <c r="N151"/>
      <c r="O151"/>
    </row>
    <row r="152" spans="2:19" ht="15.75" thickBot="1" x14ac:dyDescent="0.3">
      <c r="B152" s="9" t="s">
        <v>31</v>
      </c>
      <c r="C152" s="36">
        <v>3</v>
      </c>
      <c r="D152" s="98">
        <f>+C152/C153</f>
        <v>9.0909090909090905E-3</v>
      </c>
      <c r="K152"/>
      <c r="L152"/>
      <c r="M152"/>
      <c r="N152"/>
      <c r="O152"/>
    </row>
    <row r="153" spans="2:19" x14ac:dyDescent="0.25">
      <c r="B153" s="99" t="s">
        <v>3</v>
      </c>
      <c r="C153" s="100">
        <f>SUM(C150:C152)</f>
        <v>330</v>
      </c>
      <c r="D153" s="125">
        <f>SUM(D150:E152)</f>
        <v>1</v>
      </c>
      <c r="E153" s="125"/>
      <c r="F153" s="16"/>
      <c r="K153"/>
      <c r="L153"/>
      <c r="M153"/>
      <c r="N153"/>
      <c r="O153"/>
    </row>
    <row r="154" spans="2:19" x14ac:dyDescent="0.25">
      <c r="K154"/>
      <c r="L154"/>
      <c r="M154"/>
      <c r="N154"/>
      <c r="O154"/>
    </row>
    <row r="155" spans="2:19" x14ac:dyDescent="0.25">
      <c r="B155" s="101" t="s">
        <v>159</v>
      </c>
      <c r="C155" s="102"/>
      <c r="D155" s="103"/>
      <c r="E155" s="103"/>
      <c r="F155" s="101"/>
      <c r="G155" s="101"/>
      <c r="H155" s="101"/>
      <c r="I155" s="101"/>
      <c r="J155" s="101"/>
      <c r="K155" s="101"/>
      <c r="L155"/>
      <c r="M155"/>
      <c r="N155"/>
      <c r="O155"/>
    </row>
    <row r="156" spans="2:19" x14ac:dyDescent="0.25">
      <c r="C156" s="101"/>
      <c r="D156" s="101"/>
      <c r="E156" s="101"/>
      <c r="F156" s="101"/>
      <c r="G156" s="101"/>
      <c r="H156" s="101"/>
      <c r="I156" s="101"/>
      <c r="K156"/>
      <c r="L156"/>
      <c r="M156"/>
      <c r="N156"/>
      <c r="O156"/>
    </row>
    <row r="157" spans="2:19" ht="15" customHeight="1" x14ac:dyDescent="0.25">
      <c r="B157" s="126" t="s">
        <v>160</v>
      </c>
      <c r="C157" s="126"/>
      <c r="D157" s="126"/>
      <c r="E157" s="126"/>
      <c r="F157" s="126"/>
      <c r="G157" s="126"/>
      <c r="H157" s="126"/>
      <c r="I157" s="104"/>
    </row>
    <row r="158" spans="2:19" ht="7.5" customHeight="1" x14ac:dyDescent="0.25">
      <c r="B158" s="126"/>
      <c r="C158" s="126"/>
      <c r="D158" s="126"/>
      <c r="E158" s="126"/>
      <c r="F158" s="126"/>
      <c r="G158" s="126"/>
      <c r="H158" s="126"/>
      <c r="I158" s="104"/>
    </row>
    <row r="159" spans="2:19" x14ac:dyDescent="0.25">
      <c r="B159" s="66" t="s">
        <v>161</v>
      </c>
    </row>
    <row r="160" spans="2:19" ht="15" customHeight="1" x14ac:dyDescent="0.25">
      <c r="B160" s="66" t="s">
        <v>162</v>
      </c>
    </row>
  </sheetData>
  <mergeCells count="47"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  <mergeCell ref="B94:H94"/>
    <mergeCell ref="O94:P94"/>
    <mergeCell ref="Q94:R94"/>
    <mergeCell ref="B95:D95"/>
    <mergeCell ref="G95:H95"/>
    <mergeCell ref="I95:K95"/>
    <mergeCell ref="O91:P91"/>
    <mergeCell ref="Q91:R91"/>
    <mergeCell ref="O92:P92"/>
    <mergeCell ref="Q92:R92"/>
    <mergeCell ref="O93:P93"/>
    <mergeCell ref="Q93:R93"/>
    <mergeCell ref="Q84:R84"/>
    <mergeCell ref="Q85:R85"/>
    <mergeCell ref="Q86:R86"/>
    <mergeCell ref="Q87:R87"/>
    <mergeCell ref="O90:P90"/>
    <mergeCell ref="Q90:R90"/>
    <mergeCell ref="K66:L66"/>
    <mergeCell ref="M66:N66"/>
    <mergeCell ref="Q68:R68"/>
    <mergeCell ref="B77:I79"/>
    <mergeCell ref="B82:D83"/>
    <mergeCell ref="M82:R83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8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2021-01-15T22:28:22Z</dcterms:modified>
</cp:coreProperties>
</file>