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FEMINICIDIO!$A$1:$W$215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'[3]Base 2012'!$D$1</definedName>
    <definedName name="DIST">[4]Casos!#REF!</definedName>
    <definedName name="DISTRITO">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'[3]Base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_xlnm.Print_Titles" localSheetId="0">FEMINICIDIO!$122:$122</definedName>
    <definedName name="VINCULO">#REF!</definedName>
    <definedName name="VINCULO_A">#REF!</definedName>
    <definedName name="XX">[8]Casos!#REF!</definedName>
    <definedName name="ZONA">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3" i="1" l="1"/>
  <c r="S213" i="1"/>
  <c r="D213" i="1"/>
  <c r="C213" i="1"/>
  <c r="B213" i="1"/>
  <c r="V211" i="1"/>
  <c r="U211" i="1"/>
  <c r="D211" i="1"/>
  <c r="E211" i="1" s="1"/>
  <c r="V210" i="1"/>
  <c r="U210" i="1"/>
  <c r="D210" i="1"/>
  <c r="E210" i="1" s="1"/>
  <c r="V209" i="1"/>
  <c r="U209" i="1"/>
  <c r="D209" i="1"/>
  <c r="E209" i="1" s="1"/>
  <c r="V208" i="1"/>
  <c r="U208" i="1"/>
  <c r="D208" i="1"/>
  <c r="E208" i="1" s="1"/>
  <c r="V207" i="1"/>
  <c r="U207" i="1"/>
  <c r="D207" i="1"/>
  <c r="E207" i="1" s="1"/>
  <c r="U206" i="1"/>
  <c r="U213" i="1" s="1"/>
  <c r="D206" i="1"/>
  <c r="E206" i="1" s="1"/>
  <c r="O181" i="1"/>
  <c r="O180" i="1"/>
  <c r="O179" i="1"/>
  <c r="O178" i="1"/>
  <c r="O177" i="1"/>
  <c r="O176" i="1"/>
  <c r="T166" i="1"/>
  <c r="S166" i="1"/>
  <c r="R166" i="1"/>
  <c r="Q166" i="1"/>
  <c r="P166" i="1"/>
  <c r="O166" i="1"/>
  <c r="U166" i="1" s="1"/>
  <c r="W166" i="1" s="1"/>
  <c r="G166" i="1"/>
  <c r="F166" i="1"/>
  <c r="E166" i="1"/>
  <c r="D166" i="1"/>
  <c r="C166" i="1"/>
  <c r="B166" i="1"/>
  <c r="H166" i="1" s="1"/>
  <c r="U165" i="1"/>
  <c r="H165" i="1"/>
  <c r="J165" i="1" s="1"/>
  <c r="U164" i="1"/>
  <c r="W164" i="1" s="1"/>
  <c r="H164" i="1"/>
  <c r="U163" i="1"/>
  <c r="H163" i="1"/>
  <c r="J163" i="1" s="1"/>
  <c r="U162" i="1"/>
  <c r="W162" i="1" s="1"/>
  <c r="H162" i="1"/>
  <c r="U161" i="1"/>
  <c r="H161" i="1"/>
  <c r="J161" i="1" s="1"/>
  <c r="U160" i="1"/>
  <c r="W160" i="1" s="1"/>
  <c r="H160" i="1"/>
  <c r="U159" i="1"/>
  <c r="H159" i="1"/>
  <c r="J159" i="1" s="1"/>
  <c r="U158" i="1"/>
  <c r="W158" i="1" s="1"/>
  <c r="H158" i="1"/>
  <c r="U157" i="1"/>
  <c r="H157" i="1"/>
  <c r="J157" i="1" s="1"/>
  <c r="U156" i="1"/>
  <c r="W156" i="1" s="1"/>
  <c r="H156" i="1"/>
  <c r="U155" i="1"/>
  <c r="H155" i="1"/>
  <c r="J155" i="1" s="1"/>
  <c r="U154" i="1"/>
  <c r="W154" i="1" s="1"/>
  <c r="H154" i="1"/>
  <c r="U153" i="1"/>
  <c r="H153" i="1"/>
  <c r="J153" i="1" s="1"/>
  <c r="U152" i="1"/>
  <c r="W152" i="1" s="1"/>
  <c r="H152" i="1"/>
  <c r="U151" i="1"/>
  <c r="H151" i="1"/>
  <c r="J151" i="1" s="1"/>
  <c r="U150" i="1"/>
  <c r="W150" i="1" s="1"/>
  <c r="H150" i="1"/>
  <c r="U149" i="1"/>
  <c r="H149" i="1"/>
  <c r="J149" i="1" s="1"/>
  <c r="U148" i="1"/>
  <c r="W148" i="1" s="1"/>
  <c r="H148" i="1"/>
  <c r="U147" i="1"/>
  <c r="H147" i="1"/>
  <c r="J147" i="1" s="1"/>
  <c r="U146" i="1"/>
  <c r="W146" i="1" s="1"/>
  <c r="H146" i="1"/>
  <c r="U145" i="1"/>
  <c r="H145" i="1"/>
  <c r="J145" i="1" s="1"/>
  <c r="U144" i="1"/>
  <c r="W144" i="1" s="1"/>
  <c r="H144" i="1"/>
  <c r="U143" i="1"/>
  <c r="H143" i="1"/>
  <c r="J143" i="1" s="1"/>
  <c r="U142" i="1"/>
  <c r="W142" i="1" s="1"/>
  <c r="H142" i="1"/>
  <c r="U141" i="1"/>
  <c r="H141" i="1"/>
  <c r="J141" i="1" s="1"/>
  <c r="U137" i="1"/>
  <c r="T137" i="1"/>
  <c r="S137" i="1"/>
  <c r="R137" i="1"/>
  <c r="Q137" i="1"/>
  <c r="P137" i="1"/>
  <c r="O137" i="1"/>
  <c r="H137" i="1"/>
  <c r="G137" i="1"/>
  <c r="F137" i="1"/>
  <c r="E137" i="1"/>
  <c r="D137" i="1"/>
  <c r="B137" i="1"/>
  <c r="V136" i="1"/>
  <c r="I136" i="1"/>
  <c r="V135" i="1"/>
  <c r="I135" i="1"/>
  <c r="V134" i="1"/>
  <c r="I134" i="1"/>
  <c r="V133" i="1"/>
  <c r="I133" i="1"/>
  <c r="V132" i="1"/>
  <c r="I132" i="1"/>
  <c r="V131" i="1"/>
  <c r="I131" i="1"/>
  <c r="V130" i="1"/>
  <c r="I130" i="1"/>
  <c r="V129" i="1"/>
  <c r="I129" i="1"/>
  <c r="V128" i="1"/>
  <c r="I128" i="1"/>
  <c r="V127" i="1"/>
  <c r="I127" i="1"/>
  <c r="V126" i="1"/>
  <c r="I126" i="1"/>
  <c r="V125" i="1"/>
  <c r="V137" i="1" s="1"/>
  <c r="I125" i="1"/>
  <c r="I137" i="1" s="1"/>
  <c r="W141" i="1" l="1"/>
  <c r="W143" i="1"/>
  <c r="W145" i="1"/>
  <c r="W147" i="1"/>
  <c r="W149" i="1"/>
  <c r="W151" i="1"/>
  <c r="W153" i="1"/>
  <c r="W155" i="1"/>
  <c r="W157" i="1"/>
  <c r="W159" i="1"/>
  <c r="W161" i="1"/>
  <c r="W163" i="1"/>
  <c r="W165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V206" i="1"/>
</calcChain>
</file>

<file path=xl/sharedStrings.xml><?xml version="1.0" encoding="utf-8"?>
<sst xmlns="http://schemas.openxmlformats.org/spreadsheetml/2006/main" count="522" uniqueCount="106">
  <si>
    <t>TIPO</t>
  </si>
  <si>
    <t>Mes</t>
  </si>
  <si>
    <t>DPTO.</t>
  </si>
  <si>
    <t>EDADVICT</t>
  </si>
  <si>
    <t>LIMA_Y_CALLAO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</si>
  <si>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</si>
  <si>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</si>
  <si>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</si>
  <si>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</si>
  <si>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</si>
  <si>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</si>
  <si>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</si>
  <si>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</si>
  <si>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</si>
  <si>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</si>
  <si>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HIJOS</t>
  </si>
  <si>
    <t>11</t>
  </si>
  <si>
    <t>12</t>
  </si>
  <si>
    <t>13</t>
  </si>
  <si>
    <t>14</t>
  </si>
  <si>
    <t>ZONA</t>
  </si>
  <si>
    <t>15</t>
  </si>
  <si>
    <t>16</t>
  </si>
  <si>
    <t>EMBARAZO</t>
  </si>
  <si>
    <t>17</t>
  </si>
  <si>
    <t>18</t>
  </si>
  <si>
    <t>ESCENARIO</t>
  </si>
  <si>
    <t>19</t>
  </si>
  <si>
    <t>20</t>
  </si>
  <si>
    <t>21</t>
  </si>
  <si>
    <t>22</t>
  </si>
  <si>
    <t>23</t>
  </si>
  <si>
    <t>24</t>
  </si>
  <si>
    <t>25</t>
  </si>
  <si>
    <t>PROGRAMA NACIONAL CONTRA LA VIOLENCIA FAMILIAR Y SEXUAL</t>
  </si>
  <si>
    <t>RESUMEN ESTADÍSTICO DE VIOLENCIA FEMINICIDA</t>
  </si>
  <si>
    <t>Período: Enero 2015 (Preliminar)</t>
  </si>
  <si>
    <t xml:space="preserve"> I: Magnitud por años (2009 al 2015)</t>
  </si>
  <si>
    <t>CASOS CON CARACTERÍSTICAS DE FEMINICIDIO</t>
  </si>
  <si>
    <t>CASOS CON CARACTERÍSTICAS DE TENTATIVA DE FEMINICIDIO</t>
  </si>
  <si>
    <r>
      <rPr>
        <b/>
        <i/>
        <sz val="11"/>
        <rFont val="Calibri"/>
        <family val="2"/>
      </rPr>
      <t>Cuadro 1</t>
    </r>
    <r>
      <rPr>
        <i/>
        <sz val="11"/>
        <rFont val="Calibri"/>
        <family val="2"/>
      </rPr>
      <t>: Casos según año y mes de reporte.</t>
    </r>
  </si>
  <si>
    <r>
      <rPr>
        <b/>
        <i/>
        <sz val="11"/>
        <rFont val="Calibri"/>
        <family val="2"/>
      </rPr>
      <t>Cuadro 2</t>
    </r>
    <r>
      <rPr>
        <i/>
        <sz val="11"/>
        <rFont val="Calibri"/>
        <family val="2"/>
      </rPr>
      <t>: Casos atendidos según año y mes de reporte.</t>
    </r>
  </si>
  <si>
    <t>Mes/año</t>
  </si>
  <si>
    <r>
      <t xml:space="preserve">2015
</t>
    </r>
    <r>
      <rPr>
        <b/>
        <sz val="10"/>
        <color indexed="53"/>
        <rFont val="Calibri"/>
        <family val="2"/>
      </rPr>
      <t>(enero)</t>
    </r>
  </si>
  <si>
    <t>Consolidadado
(2009-2015)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</si>
  <si>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</si>
  <si>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</si>
  <si>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</si>
  <si>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</si>
  <si>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</si>
  <si>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</si>
  <si>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</si>
  <si>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</si>
  <si>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</si>
  <si>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</si>
  <si>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</si>
  <si>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</si>
  <si>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</si>
  <si>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Fuente: Registro de victimas con caracteristicas de feminicidio - PNCVFS / MIMP</t>
  </si>
  <si>
    <t>Fuente: Registro de casos y atenciones en los Centro Emergencia Mujer - PNCVFS / MIMP</t>
  </si>
  <si>
    <r>
      <rPr>
        <b/>
        <i/>
        <sz val="10.5"/>
        <color indexed="8"/>
        <rFont val="Calibri"/>
        <family val="2"/>
      </rPr>
      <t>Cuadro 3</t>
    </r>
    <r>
      <rPr>
        <i/>
        <sz val="10.5"/>
        <color indexed="8"/>
        <rFont val="Calibri"/>
        <family val="2"/>
      </rPr>
      <t xml:space="preserve">: Casos </t>
    </r>
    <r>
      <rPr>
        <i/>
        <sz val="10.5"/>
        <color indexed="8"/>
        <rFont val="Calibri"/>
        <family val="2"/>
      </rPr>
      <t>según año y  regiones.</t>
    </r>
  </si>
  <si>
    <r>
      <rPr>
        <b/>
        <i/>
        <sz val="10.5"/>
        <color indexed="8"/>
        <rFont val="Calibri"/>
        <family val="2"/>
      </rPr>
      <t>Cuadro 4</t>
    </r>
    <r>
      <rPr>
        <i/>
        <sz val="10.5"/>
        <color indexed="8"/>
        <rFont val="Calibri"/>
        <family val="2"/>
      </rPr>
      <t>: Casos según año y  regiones.</t>
    </r>
  </si>
  <si>
    <t>Región</t>
  </si>
  <si>
    <t>2009-2010</t>
  </si>
  <si>
    <t>%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</si>
  <si>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</si>
  <si>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</si>
  <si>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</si>
  <si>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</si>
  <si>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</si>
  <si>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</si>
  <si>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</si>
  <si>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</si>
  <si>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</si>
  <si>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</si>
  <si>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</si>
  <si>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</si>
  <si>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</si>
  <si>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</si>
  <si>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</si>
  <si>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</si>
  <si>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</si>
  <si>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</si>
  <si>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</si>
  <si>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</si>
  <si>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</si>
  <si>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</si>
  <si>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</si>
  <si>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</si>
  <si>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</si>
  <si>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rPr>
        <b/>
        <i/>
        <sz val="10"/>
        <color indexed="8"/>
        <rFont val="Calibri"/>
        <family val="2"/>
      </rPr>
      <t>Cuadro 6</t>
    </r>
    <r>
      <rPr>
        <i/>
        <sz val="10"/>
        <color indexed="8"/>
        <rFont val="Calibri"/>
        <family val="2"/>
      </rPr>
      <t xml:space="preserve">: </t>
    </r>
    <r>
      <rPr>
        <b/>
        <i/>
        <u/>
        <sz val="10"/>
        <color indexed="8"/>
        <rFont val="Calibri"/>
        <family val="2"/>
      </rPr>
      <t>Promedio</t>
    </r>
    <r>
      <rPr>
        <i/>
        <sz val="10"/>
        <color indexed="8"/>
        <rFont val="Calibri"/>
        <family val="2"/>
      </rPr>
      <t xml:space="preserve">  mensual según año. </t>
    </r>
  </si>
  <si>
    <r>
      <rPr>
        <b/>
        <i/>
        <sz val="10"/>
        <color indexed="8"/>
        <rFont val="Calibri"/>
        <family val="2"/>
      </rPr>
      <t>Cuadro 7</t>
    </r>
    <r>
      <rPr>
        <i/>
        <sz val="10"/>
        <color indexed="8"/>
        <rFont val="Calibri"/>
        <family val="2"/>
      </rPr>
      <t xml:space="preserve">: </t>
    </r>
    <r>
      <rPr>
        <b/>
        <i/>
        <u/>
        <sz val="10"/>
        <color indexed="8"/>
        <rFont val="Calibri"/>
        <family val="2"/>
      </rPr>
      <t>Promedio</t>
    </r>
    <r>
      <rPr>
        <i/>
        <sz val="10"/>
        <color indexed="8"/>
        <rFont val="Calibri"/>
        <family val="2"/>
      </rPr>
      <t xml:space="preserve">  mensual según año. </t>
    </r>
  </si>
  <si>
    <t>Año</t>
  </si>
  <si>
    <t>Promedio</t>
  </si>
  <si>
    <t>2015 (*)</t>
  </si>
  <si>
    <t>(*) Casos regsitrados por los CEM a enero 2015</t>
  </si>
  <si>
    <t>II: MINISTERIO PÚBLICO - FISCALIA DE LA NACIÓN</t>
  </si>
  <si>
    <r>
      <rPr>
        <b/>
        <i/>
        <u/>
        <sz val="12"/>
        <color indexed="8"/>
        <rFont val="Calibri"/>
        <family val="2"/>
      </rPr>
      <t>Cuadro 1</t>
    </r>
    <r>
      <rPr>
        <i/>
        <sz val="12"/>
        <color indexed="8"/>
        <rFont val="Calibri"/>
        <family val="2"/>
      </rPr>
      <t xml:space="preserve">: Casos de </t>
    </r>
    <r>
      <rPr>
        <b/>
        <i/>
        <sz val="12"/>
        <color indexed="8"/>
        <rFont val="Calibri"/>
        <family val="2"/>
      </rPr>
      <t>FEMINICIDIO</t>
    </r>
    <r>
      <rPr>
        <i/>
        <sz val="12"/>
        <color indexed="8"/>
        <rFont val="Calibri"/>
        <family val="2"/>
      </rPr>
      <t xml:space="preserve"> - Ministerio Público/Fiscalía de la Nación</t>
    </r>
  </si>
  <si>
    <r>
      <rPr>
        <b/>
        <i/>
        <u/>
        <sz val="12"/>
        <color indexed="8"/>
        <rFont val="Calibri"/>
        <family val="2"/>
      </rPr>
      <t>Cuadro 2</t>
    </r>
    <r>
      <rPr>
        <i/>
        <sz val="12"/>
        <color indexed="8"/>
        <rFont val="Calibri"/>
        <family val="2"/>
      </rPr>
      <t xml:space="preserve">: Casos de </t>
    </r>
    <r>
      <rPr>
        <b/>
        <i/>
        <sz val="12"/>
        <color indexed="8"/>
        <rFont val="Calibri"/>
        <family val="2"/>
      </rPr>
      <t>TENTATIVA DE FEMINICIDIO</t>
    </r>
    <r>
      <rPr>
        <i/>
        <sz val="12"/>
        <color indexed="8"/>
        <rFont val="Calibri"/>
        <family val="2"/>
      </rPr>
      <t xml:space="preserve"> - Ministerio Público/Fiscalía de la Nación</t>
    </r>
  </si>
  <si>
    <t>Intimo</t>
  </si>
  <si>
    <t>No Intimo</t>
  </si>
  <si>
    <t>Promedio
Mensual</t>
  </si>
  <si>
    <t>-</t>
  </si>
  <si>
    <t>Consolidad 
(2009 - 2015(*))</t>
  </si>
  <si>
    <t>Fuente: Registro de feminicidio Ministerio Público</t>
  </si>
  <si>
    <t>(*) Registro de 01 enero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</si>
</sst>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C00000"/>
      <name val="Verdana"/>
      <family val="2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</font>
    <font>
      <i/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53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indexed="8"/>
      <name val="Calibri"/>
      <family val="2"/>
    </font>
    <font>
      <i/>
      <sz val="10.5"/>
      <color indexed="8"/>
      <name val="Calibri"/>
      <family val="2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0.5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indexed="9"/>
        <bgColor indexed="5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5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hair">
        <color theme="9" tint="-0.499984740745262"/>
      </right>
      <top style="thick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thick">
        <color theme="9" tint="-0.499984740745262"/>
      </top>
      <bottom/>
      <diagonal/>
    </border>
    <border>
      <left style="hair">
        <color theme="9" tint="-0.499984740745262"/>
      </left>
      <right/>
      <top style="thick">
        <color theme="9" tint="-0.499984740745262"/>
      </top>
      <bottom/>
      <diagonal/>
    </border>
    <border>
      <left style="hair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/>
      <bottom/>
      <diagonal/>
    </border>
    <border>
      <left style="hair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thick">
        <color theme="9" tint="-0.499984740745262"/>
      </left>
      <right style="hair">
        <color theme="9" tint="-0.499984740745262"/>
      </right>
      <top/>
      <bottom style="thick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thick">
        <color theme="9" tint="-0.499984740745262"/>
      </bottom>
      <diagonal/>
    </border>
    <border>
      <left style="hair">
        <color theme="9" tint="-0.499984740745262"/>
      </left>
      <right/>
      <top/>
      <bottom style="thick">
        <color theme="9" tint="-0.499984740745262"/>
      </bottom>
      <diagonal/>
    </border>
    <border>
      <left style="hair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/>
      <right/>
      <top/>
      <bottom style="thick">
        <color theme="9" tint="-0.499984740745262"/>
      </bottom>
      <diagonal/>
    </border>
  </borders>
  <cellStyleXfs count="3">
    <xf numFmtId="0" fontId="0" fillId="0" borderId="0"/>
    <xf numFmtId="0" fontId="1" fillId="0" borderId="0"/>
    <xf numFmtId="9" fontId="23" fillId="0" borderId="0" applyFont="0" applyFill="0" applyBorder="0" applyAlignment="0" applyProtection="0"/>
  </cellStyleXfs>
  <cellXfs count="140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NumberFormat="1" applyFont="1" applyFill="1" applyAlignment="1">
      <alignment vertical="center" wrapText="1"/>
    </xf>
    <xf numFmtId="49" fontId="2" fillId="2" borderId="0" xfId="1" applyNumberFormat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>
      <alignment horizontal="left" vertical="center" wrapText="1"/>
    </xf>
    <xf numFmtId="0" fontId="6" fillId="3" borderId="0" xfId="1" applyNumberFormat="1" applyFont="1" applyFill="1" applyBorder="1" applyAlignment="1">
      <alignment horizontal="left" vertical="center" wrapText="1"/>
    </xf>
    <xf numFmtId="0" fontId="6" fillId="4" borderId="0" xfId="1" applyNumberFormat="1" applyFont="1" applyFill="1" applyBorder="1" applyAlignment="1">
      <alignment horizontal="left" vertical="center" wrapText="1"/>
    </xf>
    <xf numFmtId="0" fontId="2" fillId="4" borderId="0" xfId="1" applyFont="1" applyFill="1" applyAlignment="1">
      <alignment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8" fillId="4" borderId="0" xfId="1" applyNumberFormat="1" applyFont="1" applyFill="1" applyBorder="1" applyAlignment="1">
      <alignment horizontal="center" vertical="center"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9" fillId="4" borderId="0" xfId="1" applyNumberFormat="1" applyFont="1" applyFill="1" applyBorder="1" applyAlignment="1">
      <alignment vertical="center" wrapText="1"/>
    </xf>
    <xf numFmtId="0" fontId="10" fillId="2" borderId="0" xfId="1" applyNumberFormat="1" applyFont="1" applyFill="1" applyBorder="1" applyAlignment="1">
      <alignment horizontal="left" vertical="center" wrapText="1"/>
    </xf>
    <xf numFmtId="0" fontId="10" fillId="4" borderId="0" xfId="1" applyNumberFormat="1" applyFont="1" applyFill="1" applyBorder="1" applyAlignment="1">
      <alignment horizontal="left" vertical="center" wrapText="1"/>
    </xf>
    <xf numFmtId="0" fontId="10" fillId="3" borderId="0" xfId="1" applyNumberFormat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 wrapText="1"/>
    </xf>
    <xf numFmtId="0" fontId="13" fillId="6" borderId="2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left" vertical="center" wrapText="1"/>
    </xf>
    <xf numFmtId="0" fontId="16" fillId="8" borderId="0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5" fillId="10" borderId="3" xfId="1" applyFont="1" applyFill="1" applyBorder="1" applyAlignment="1">
      <alignment horizontal="center" vertical="center" wrapText="1"/>
    </xf>
    <xf numFmtId="0" fontId="15" fillId="10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top" wrapText="1"/>
    </xf>
    <xf numFmtId="0" fontId="13" fillId="4" borderId="0" xfId="1" applyFont="1" applyFill="1" applyBorder="1" applyAlignment="1">
      <alignment vertical="center" wrapText="1"/>
    </xf>
    <xf numFmtId="0" fontId="13" fillId="3" borderId="0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4" borderId="0" xfId="1" applyFont="1" applyFill="1" applyBorder="1" applyAlignment="1">
      <alignment vertical="center" wrapText="1"/>
    </xf>
    <xf numFmtId="0" fontId="19" fillId="3" borderId="0" xfId="1" applyFont="1" applyFill="1" applyBorder="1" applyAlignment="1">
      <alignment vertical="center" wrapText="1"/>
    </xf>
    <xf numFmtId="0" fontId="13" fillId="5" borderId="0" xfId="1" applyFont="1" applyFill="1" applyBorder="1" applyAlignment="1">
      <alignment vertical="center"/>
    </xf>
    <xf numFmtId="0" fontId="13" fillId="6" borderId="7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/>
    </xf>
    <xf numFmtId="0" fontId="22" fillId="6" borderId="9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0" fontId="22" fillId="6" borderId="1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left" vertical="center"/>
    </xf>
    <xf numFmtId="3" fontId="23" fillId="2" borderId="0" xfId="2" applyNumberFormat="1" applyFont="1" applyFill="1" applyBorder="1" applyAlignment="1">
      <alignment horizontal="center" vertical="center"/>
    </xf>
    <xf numFmtId="3" fontId="16" fillId="2" borderId="0" xfId="2" applyNumberFormat="1" applyFont="1" applyFill="1" applyBorder="1" applyAlignment="1">
      <alignment horizontal="center" vertical="center"/>
    </xf>
    <xf numFmtId="1" fontId="24" fillId="2" borderId="3" xfId="2" applyNumberFormat="1" applyFont="1" applyFill="1" applyBorder="1" applyAlignment="1">
      <alignment horizontal="center" vertical="center"/>
    </xf>
    <xf numFmtId="1" fontId="24" fillId="2" borderId="11" xfId="2" applyNumberFormat="1" applyFont="1" applyFill="1" applyBorder="1" applyAlignment="1">
      <alignment horizontal="center" vertical="center"/>
    </xf>
    <xf numFmtId="9" fontId="24" fillId="2" borderId="12" xfId="2" applyFont="1" applyFill="1" applyBorder="1" applyAlignment="1">
      <alignment horizontal="center" vertical="center"/>
    </xf>
    <xf numFmtId="1" fontId="24" fillId="4" borderId="0" xfId="2" applyNumberFormat="1" applyFont="1" applyFill="1" applyBorder="1" applyAlignment="1">
      <alignment horizontal="center" vertical="center"/>
    </xf>
    <xf numFmtId="1" fontId="24" fillId="3" borderId="0" xfId="2" applyNumberFormat="1" applyFont="1" applyFill="1" applyBorder="1" applyAlignment="1">
      <alignment horizontal="center" vertical="center"/>
    </xf>
    <xf numFmtId="9" fontId="24" fillId="2" borderId="13" xfId="2" applyFont="1" applyFill="1" applyBorder="1" applyAlignment="1">
      <alignment horizontal="center" vertical="center"/>
    </xf>
    <xf numFmtId="0" fontId="15" fillId="8" borderId="0" xfId="1" applyFont="1" applyFill="1" applyBorder="1" applyAlignment="1">
      <alignment horizontal="left" vertical="center"/>
    </xf>
    <xf numFmtId="3" fontId="16" fillId="8" borderId="0" xfId="2" applyNumberFormat="1" applyFont="1" applyFill="1" applyBorder="1" applyAlignment="1">
      <alignment horizontal="center" vertical="center"/>
    </xf>
    <xf numFmtId="1" fontId="24" fillId="10" borderId="3" xfId="2" applyNumberFormat="1" applyFont="1" applyFill="1" applyBorder="1" applyAlignment="1">
      <alignment horizontal="center" vertical="center"/>
    </xf>
    <xf numFmtId="1" fontId="24" fillId="10" borderId="11" xfId="2" applyNumberFormat="1" applyFont="1" applyFill="1" applyBorder="1" applyAlignment="1">
      <alignment horizontal="center" vertical="center"/>
    </xf>
    <xf numFmtId="9" fontId="24" fillId="10" borderId="12" xfId="2" applyFont="1" applyFill="1" applyBorder="1" applyAlignment="1">
      <alignment horizontal="center" vertical="center"/>
    </xf>
    <xf numFmtId="9" fontId="24" fillId="10" borderId="13" xfId="2" applyFont="1" applyFill="1" applyBorder="1" applyAlignment="1">
      <alignment horizontal="center" vertical="center"/>
    </xf>
    <xf numFmtId="1" fontId="24" fillId="10" borderId="14" xfId="2" applyNumberFormat="1" applyFont="1" applyFill="1" applyBorder="1" applyAlignment="1">
      <alignment horizontal="center" vertical="center"/>
    </xf>
    <xf numFmtId="1" fontId="24" fillId="10" borderId="15" xfId="2" applyNumberFormat="1" applyFont="1" applyFill="1" applyBorder="1" applyAlignment="1">
      <alignment horizontal="center" vertical="center"/>
    </xf>
    <xf numFmtId="1" fontId="24" fillId="2" borderId="14" xfId="2" applyNumberFormat="1" applyFont="1" applyFill="1" applyBorder="1" applyAlignment="1">
      <alignment horizontal="center" vertical="center"/>
    </xf>
    <xf numFmtId="1" fontId="24" fillId="2" borderId="15" xfId="2" applyNumberFormat="1" applyFont="1" applyFill="1" applyBorder="1" applyAlignment="1">
      <alignment horizontal="center" vertical="center"/>
    </xf>
    <xf numFmtId="0" fontId="25" fillId="2" borderId="0" xfId="1" applyNumberFormat="1" applyFont="1" applyFill="1" applyBorder="1" applyAlignment="1">
      <alignment vertical="center" wrapText="1"/>
    </xf>
    <xf numFmtId="3" fontId="15" fillId="2" borderId="0" xfId="2" applyNumberFormat="1" applyFont="1" applyFill="1" applyBorder="1" applyAlignment="1">
      <alignment horizontal="center" vertical="center"/>
    </xf>
    <xf numFmtId="3" fontId="13" fillId="5" borderId="0" xfId="2" applyNumberFormat="1" applyFont="1" applyFill="1" applyBorder="1" applyAlignment="1">
      <alignment horizontal="center" vertical="center"/>
    </xf>
    <xf numFmtId="1" fontId="13" fillId="6" borderId="16" xfId="2" applyNumberFormat="1" applyFont="1" applyFill="1" applyBorder="1" applyAlignment="1">
      <alignment horizontal="center" vertical="center"/>
    </xf>
    <xf numFmtId="1" fontId="13" fillId="6" borderId="17" xfId="2" applyNumberFormat="1" applyFont="1" applyFill="1" applyBorder="1" applyAlignment="1">
      <alignment horizontal="center" vertical="center"/>
    </xf>
    <xf numFmtId="9" fontId="13" fillId="6" borderId="18" xfId="2" applyFont="1" applyFill="1" applyBorder="1" applyAlignment="1">
      <alignment horizontal="center" vertical="center"/>
    </xf>
    <xf numFmtId="1" fontId="13" fillId="4" borderId="0" xfId="2" applyNumberFormat="1" applyFont="1" applyFill="1" applyBorder="1" applyAlignment="1">
      <alignment horizontal="center" vertical="center"/>
    </xf>
    <xf numFmtId="1" fontId="13" fillId="3" borderId="0" xfId="2" applyNumberFormat="1" applyFont="1" applyFill="1" applyBorder="1" applyAlignment="1">
      <alignment horizontal="center" vertical="center"/>
    </xf>
    <xf numFmtId="9" fontId="13" fillId="6" borderId="19" xfId="2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vertical="center" wrapText="1"/>
    </xf>
    <xf numFmtId="0" fontId="26" fillId="2" borderId="0" xfId="1" applyFont="1" applyFill="1" applyBorder="1" applyAlignment="1">
      <alignment horizontal="left" vertical="center" wrapText="1"/>
    </xf>
    <xf numFmtId="0" fontId="30" fillId="2" borderId="0" xfId="1" applyFont="1" applyFill="1" applyBorder="1" applyAlignment="1">
      <alignment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>
      <alignment horizontal="left" vertical="center" wrapText="1"/>
    </xf>
    <xf numFmtId="0" fontId="22" fillId="5" borderId="0" xfId="1" applyFont="1" applyFill="1" applyBorder="1" applyAlignment="1">
      <alignment horizontal="center" vertical="center" wrapText="1"/>
    </xf>
    <xf numFmtId="1" fontId="17" fillId="7" borderId="0" xfId="0" applyNumberFormat="1" applyFont="1" applyFill="1" applyBorder="1" applyAlignment="1">
      <alignment horizontal="center" vertical="center" wrapText="1"/>
    </xf>
    <xf numFmtId="1" fontId="17" fillId="9" borderId="0" xfId="0" applyNumberFormat="1" applyFont="1" applyFill="1" applyBorder="1" applyAlignment="1">
      <alignment horizontal="center" vertical="center" wrapText="1"/>
    </xf>
    <xf numFmtId="1" fontId="13" fillId="4" borderId="0" xfId="2" applyNumberFormat="1" applyFont="1" applyFill="1" applyBorder="1" applyAlignment="1">
      <alignment horizontal="center" vertical="center" wrapText="1"/>
    </xf>
    <xf numFmtId="0" fontId="15" fillId="10" borderId="0" xfId="1" applyFont="1" applyFill="1" applyBorder="1" applyAlignment="1">
      <alignment horizontal="center" vertical="center" wrapText="1"/>
    </xf>
    <xf numFmtId="3" fontId="31" fillId="10" borderId="0" xfId="1" applyNumberFormat="1" applyFont="1" applyFill="1" applyBorder="1" applyAlignment="1">
      <alignment horizontal="center" vertical="center" wrapText="1"/>
    </xf>
    <xf numFmtId="0" fontId="31" fillId="10" borderId="0" xfId="1" applyFont="1" applyFill="1" applyBorder="1" applyAlignment="1">
      <alignment horizontal="center" vertical="center" wrapText="1"/>
    </xf>
    <xf numFmtId="0" fontId="32" fillId="2" borderId="0" xfId="1" applyNumberFormat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/>
    </xf>
    <xf numFmtId="0" fontId="33" fillId="2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/>
    </xf>
    <xf numFmtId="0" fontId="34" fillId="2" borderId="0" xfId="1" applyNumberFormat="1" applyFont="1" applyFill="1" applyBorder="1" applyAlignment="1">
      <alignment vertical="center" wrapText="1"/>
    </xf>
    <xf numFmtId="0" fontId="13" fillId="4" borderId="0" xfId="1" applyFont="1" applyFill="1" applyBorder="1" applyAlignment="1">
      <alignment vertical="center"/>
    </xf>
    <xf numFmtId="0" fontId="35" fillId="4" borderId="0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6" borderId="20" xfId="1" applyFont="1" applyFill="1" applyBorder="1" applyAlignment="1">
      <alignment horizontal="center" vertical="center" wrapText="1"/>
    </xf>
    <xf numFmtId="0" fontId="22" fillId="4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3" fillId="6" borderId="0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 vertical="center" wrapText="1"/>
    </xf>
    <xf numFmtId="1" fontId="24" fillId="4" borderId="0" xfId="0" applyNumberFormat="1" applyFont="1" applyFill="1" applyBorder="1" applyAlignment="1">
      <alignment horizontal="center" vertical="center" wrapText="1"/>
    </xf>
    <xf numFmtId="1" fontId="24" fillId="4" borderId="4" xfId="0" applyNumberFormat="1" applyFont="1" applyFill="1" applyBorder="1" applyAlignment="1">
      <alignment horizontal="center" vertical="center" wrapText="1"/>
    </xf>
    <xf numFmtId="1" fontId="40" fillId="4" borderId="0" xfId="0" applyNumberFormat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1" fontId="24" fillId="10" borderId="3" xfId="0" applyNumberFormat="1" applyFont="1" applyFill="1" applyBorder="1" applyAlignment="1">
      <alignment horizontal="center" vertical="center" wrapText="1"/>
    </xf>
    <xf numFmtId="1" fontId="24" fillId="10" borderId="0" xfId="0" applyNumberFormat="1" applyFont="1" applyFill="1" applyBorder="1" applyAlignment="1">
      <alignment horizontal="center" vertical="center" wrapText="1"/>
    </xf>
    <xf numFmtId="1" fontId="24" fillId="10" borderId="4" xfId="0" applyNumberFormat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1" fontId="16" fillId="8" borderId="0" xfId="0" applyNumberFormat="1" applyFont="1" applyFill="1" applyBorder="1" applyAlignment="1">
      <alignment horizontal="center" vertical="center" wrapText="1"/>
    </xf>
    <xf numFmtId="3" fontId="9" fillId="4" borderId="0" xfId="2" applyNumberFormat="1" applyFont="1" applyFill="1" applyBorder="1" applyAlignment="1">
      <alignment horizontal="center" vertical="center" wrapText="1"/>
    </xf>
    <xf numFmtId="0" fontId="16" fillId="8" borderId="0" xfId="1" applyFont="1" applyFill="1" applyBorder="1" applyAlignment="1">
      <alignment horizontal="center" vertical="center" wrapText="1"/>
    </xf>
    <xf numFmtId="0" fontId="15" fillId="11" borderId="0" xfId="1" applyFont="1" applyFill="1" applyBorder="1" applyAlignment="1">
      <alignment horizontal="center" vertical="center" wrapText="1"/>
    </xf>
    <xf numFmtId="0" fontId="15" fillId="11" borderId="3" xfId="1" applyFont="1" applyFill="1" applyBorder="1" applyAlignment="1">
      <alignment horizontal="center" vertical="center" wrapText="1"/>
    </xf>
    <xf numFmtId="1" fontId="15" fillId="11" borderId="0" xfId="0" applyNumberFormat="1" applyFont="1" applyFill="1" applyBorder="1" applyAlignment="1">
      <alignment horizontal="center" vertical="center" wrapText="1"/>
    </xf>
    <xf numFmtId="1" fontId="15" fillId="11" borderId="4" xfId="0" applyNumberFormat="1" applyFont="1" applyFill="1" applyBorder="1" applyAlignment="1">
      <alignment horizontal="center" vertical="center" wrapText="1"/>
    </xf>
    <xf numFmtId="1" fontId="40" fillId="4" borderId="0" xfId="1" applyNumberFormat="1" applyFont="1" applyFill="1" applyBorder="1" applyAlignment="1">
      <alignment horizontal="center" vertical="center" wrapText="1"/>
    </xf>
    <xf numFmtId="0" fontId="15" fillId="11" borderId="0" xfId="1" applyFont="1" applyFill="1" applyBorder="1" applyAlignment="1">
      <alignment horizontal="center" vertical="center" wrapText="1"/>
    </xf>
    <xf numFmtId="0" fontId="24" fillId="5" borderId="0" xfId="1" applyFont="1" applyFill="1" applyBorder="1" applyAlignment="1">
      <alignment horizontal="center" vertical="center" wrapText="1"/>
    </xf>
    <xf numFmtId="1" fontId="24" fillId="5" borderId="5" xfId="1" applyNumberFormat="1" applyFont="1" applyFill="1" applyBorder="1" applyAlignment="1">
      <alignment horizontal="center" vertical="center" wrapText="1"/>
    </xf>
    <xf numFmtId="0" fontId="24" fillId="5" borderId="21" xfId="1" applyFont="1" applyFill="1" applyBorder="1" applyAlignment="1">
      <alignment horizontal="center" vertical="center" wrapText="1"/>
    </xf>
    <xf numFmtId="0" fontId="24" fillId="5" borderId="6" xfId="1" applyFont="1" applyFill="1" applyBorder="1" applyAlignment="1">
      <alignment horizontal="center" vertical="center" wrapText="1"/>
    </xf>
    <xf numFmtId="0" fontId="24" fillId="5" borderId="0" xfId="1" applyFont="1" applyFill="1" applyBorder="1" applyAlignment="1">
      <alignment horizontal="center" vertical="center" wrapText="1"/>
    </xf>
    <xf numFmtId="0" fontId="41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left" vertical="center" wrapText="1"/>
    </xf>
  </cellXfs>
  <cellStyles count="3">
    <cellStyle name="Normal" xfId="0" builtinId="0"/>
    <cellStyle name="Normal 2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494221804364"/>
          <c:y val="0.20543987557110913"/>
          <c:w val="0.82602420966035961"/>
          <c:h val="0.556915718868474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642E-2"/>
                  <c:y val="-3.610573090142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800995024875621E-2"/>
                  <c:y val="-4.12636924587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2587064676626E-2"/>
                  <c:y val="-4.1263692458775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851965141546218E-2"/>
                  <c:y val="-6.5122191572918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95915009173949E-2"/>
                  <c:y val="-5.4933363624812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921149531460328E-2"/>
                  <c:y val="-6.3445230292338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5508806731428E-2"/>
                  <c:y val="-6.6926213118123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FEMINICIDIO!$A$176:$A$182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FEMINICIDIO!$B$176:$B$182</c:f>
              <c:numCache>
                <c:formatCode>0</c:formatCode>
                <c:ptCount val="7"/>
                <c:pt idx="0">
                  <c:v>11.583333333333334</c:v>
                </c:pt>
                <c:pt idx="1">
                  <c:v>10.083333333333334</c:v>
                </c:pt>
                <c:pt idx="2">
                  <c:v>7.75</c:v>
                </c:pt>
                <c:pt idx="3">
                  <c:v>6.916666666666667</c:v>
                </c:pt>
                <c:pt idx="4">
                  <c:v>10.916666666666666</c:v>
                </c:pt>
                <c:pt idx="5">
                  <c:v>8</c:v>
                </c:pt>
                <c:pt idx="6" formatCode="#,##0">
                  <c:v>8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FEMINICIDIO!$A$176:$A$182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FEMINICIDIO!$C$176:$C$182</c:f>
              <c:numCache>
                <c:formatCode>0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06336"/>
        <c:axId val="299609864"/>
      </c:lineChart>
      <c:catAx>
        <c:axId val="29960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9609864"/>
        <c:crosses val="autoZero"/>
        <c:auto val="1"/>
        <c:lblAlgn val="ctr"/>
        <c:lblOffset val="100"/>
        <c:noMultiLvlLbl val="0"/>
      </c:catAx>
      <c:valAx>
        <c:axId val="2996098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299606336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494221804364"/>
          <c:y val="0.20543987557110913"/>
          <c:w val="0.82602420966035961"/>
          <c:h val="0.556915718868474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800995024875642E-2"/>
                  <c:y val="-3.6105730901428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800995024875621E-2"/>
                  <c:y val="-4.12636924587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2587064676626E-2"/>
                  <c:y val="-4.1263692458775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851965141546218E-2"/>
                  <c:y val="-6.5122191572918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95915009173949E-2"/>
                  <c:y val="-5.4933363624812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921149531460328E-2"/>
                  <c:y val="-6.34452302923381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5508806731428E-2"/>
                  <c:y val="-6.6926213118123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FEMINICIDIO!$N$176:$N$182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FEMINICIDIO!$O$176:$O$182</c:f>
              <c:numCache>
                <c:formatCode>0</c:formatCode>
                <c:ptCount val="7"/>
                <c:pt idx="0">
                  <c:v>5.333333333333333</c:v>
                </c:pt>
                <c:pt idx="1">
                  <c:v>3.9166666666666665</c:v>
                </c:pt>
                <c:pt idx="2">
                  <c:v>5.5</c:v>
                </c:pt>
                <c:pt idx="3">
                  <c:v>7.583333333333333</c:v>
                </c:pt>
                <c:pt idx="4">
                  <c:v>12.583333333333334</c:v>
                </c:pt>
                <c:pt idx="5">
                  <c:v>15.5</c:v>
                </c:pt>
                <c:pt idx="6" formatCode="General">
                  <c:v>17</c:v>
                </c:pt>
              </c:numCache>
            </c:numRef>
          </c:val>
          <c:smooth val="0"/>
        </c:ser>
        <c:ser>
          <c:idx val="1"/>
          <c:order val="1"/>
          <c:cat>
            <c:strRef>
              <c:f>FEMINICIDIO!$N$176:$N$182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FEMINICIDIO!$P$176:$P$182</c:f>
              <c:numCache>
                <c:formatCode>0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608688"/>
        <c:axId val="304218328"/>
      </c:lineChart>
      <c:catAx>
        <c:axId val="29960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4218328"/>
        <c:crosses val="autoZero"/>
        <c:auto val="1"/>
        <c:lblAlgn val="ctr"/>
        <c:lblOffset val="100"/>
        <c:noMultiLvlLbl val="0"/>
      </c:catAx>
      <c:valAx>
        <c:axId val="3042183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299608688"/>
        <c:crosses val="autoZero"/>
        <c:crossBetween val="between"/>
        <c:majorUnit val="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1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1">
                <a:solidFill>
                  <a:sysClr val="windowText" lastClr="000000"/>
                </a:solidFill>
              </a:rPr>
              <a:t>Casos de FEMINICIDO</a:t>
            </a:r>
            <a:r>
              <a:rPr lang="es-PE" sz="1100" b="1" i="1" baseline="0">
                <a:solidFill>
                  <a:sysClr val="windowText" lastClr="000000"/>
                </a:solidFill>
              </a:rPr>
              <a:t> - Ministerio Público</a:t>
            </a:r>
            <a:endParaRPr lang="es-PE" sz="1100" b="1" i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2211045047940436"/>
          <c:y val="2.8867937560436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023476844208674E-2"/>
          <c:y val="0.10791767281125195"/>
          <c:w val="0.9669483509427409"/>
          <c:h val="0.76224137317047125"/>
        </c:manualLayout>
      </c:layout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>
                  <a:lumMod val="50000"/>
                </a:schemeClr>
              </a:solidFill>
              <a:ln w="38100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111111111111109E-2"/>
                  <c:y val="-5.555555555555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05"/>
                  <c:y val="-6.94444444444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4444444444444495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444444444444446E-2"/>
                  <c:y val="-5.0925925925925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666666666664E-2"/>
                  <c:y val="-5.092592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555555555555555E-2"/>
                  <c:y val="-5.092592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77777777777788E-2"/>
                  <c:y val="-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FEMINICIDIO!$A$206:$A$212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(*)</c:v>
                </c:pt>
              </c:strCache>
            </c:strRef>
          </c:cat>
          <c:val>
            <c:numRef>
              <c:f>FEMINICIDIO!$D$206:$D$212</c:f>
              <c:numCache>
                <c:formatCode>0</c:formatCode>
                <c:ptCount val="7"/>
                <c:pt idx="0">
                  <c:v>154</c:v>
                </c:pt>
                <c:pt idx="1">
                  <c:v>139</c:v>
                </c:pt>
                <c:pt idx="2">
                  <c:v>123</c:v>
                </c:pt>
                <c:pt idx="3">
                  <c:v>122</c:v>
                </c:pt>
                <c:pt idx="4">
                  <c:v>105</c:v>
                </c:pt>
                <c:pt idx="5">
                  <c:v>77</c:v>
                </c:pt>
                <c:pt idx="6" formatCode="General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14800"/>
        <c:axId val="304215192"/>
      </c:lineChart>
      <c:catAx>
        <c:axId val="304214800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nextTo"/>
        <c:spPr>
          <a:noFill/>
          <a:ln w="25400" cap="flat" cmpd="sng" algn="ctr">
            <a:solidFill>
              <a:schemeClr val="accent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04215192"/>
        <c:crosses val="autoZero"/>
        <c:auto val="1"/>
        <c:lblAlgn val="ctr"/>
        <c:lblOffset val="100"/>
        <c:noMultiLvlLbl val="0"/>
      </c:catAx>
      <c:valAx>
        <c:axId val="30421519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0421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accent2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113</xdr:row>
      <xdr:rowOff>38100</xdr:rowOff>
    </xdr:from>
    <xdr:to>
      <xdr:col>3</xdr:col>
      <xdr:colOff>419100</xdr:colOff>
      <xdr:row>115</xdr:row>
      <xdr:rowOff>30480</xdr:rowOff>
    </xdr:to>
    <xdr:pic>
      <xdr:nvPicPr>
        <xdr:cNvPr id="2" name="Imagen 1" descr="C:\Users\oangulo.PNCVFS\AppData\Local\Microsoft\Windows\Temporary Internet Files\Low\Content.IE5\4BQQ57IU\logocontigo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38100"/>
          <a:ext cx="22402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</xdr:colOff>
      <xdr:row>172</xdr:row>
      <xdr:rowOff>22860</xdr:rowOff>
    </xdr:from>
    <xdr:to>
      <xdr:col>9</xdr:col>
      <xdr:colOff>449580</xdr:colOff>
      <xdr:row>182</xdr:row>
      <xdr:rowOff>129540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167640</xdr:colOff>
      <xdr:row>172</xdr:row>
      <xdr:rowOff>45720</xdr:rowOff>
    </xdr:from>
    <xdr:to>
      <xdr:col>22</xdr:col>
      <xdr:colOff>297180</xdr:colOff>
      <xdr:row>182</xdr:row>
      <xdr:rowOff>0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286352</xdr:colOff>
      <xdr:row>184</xdr:row>
      <xdr:rowOff>104248</xdr:rowOff>
    </xdr:from>
    <xdr:to>
      <xdr:col>9</xdr:col>
      <xdr:colOff>211490</xdr:colOff>
      <xdr:row>196</xdr:row>
      <xdr:rowOff>81721</xdr:rowOff>
    </xdr:to>
    <xdr:sp macro="" textlink="">
      <xdr:nvSpPr>
        <xdr:cNvPr id="5" name="27 Rectángulo"/>
        <xdr:cNvSpPr/>
      </xdr:nvSpPr>
      <xdr:spPr bwMode="auto">
        <a:xfrm>
          <a:off x="2130392" y="12692488"/>
          <a:ext cx="3102678" cy="1928193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00" b="1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Regiones</a:t>
          </a:r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con mayor casos con </a:t>
          </a:r>
        </a:p>
        <a:p>
          <a:pPr algn="ctr"/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características de feminicidio:</a:t>
          </a:r>
        </a:p>
        <a:p>
          <a:pPr algn="ctr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 Al año 2015: Arequipa, Cusco, Huánuco, Lima, Piura, San Martín y Ucayali.</a:t>
          </a:r>
          <a:endParaRPr lang="es-PE" sz="1000" b="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Acumulado (2009-2015): </a:t>
          </a:r>
          <a:r>
            <a:rPr lang="es-PE" sz="1000" b="0" baseline="0">
              <a:latin typeface="Calibri" panose="020F0502020204030204" pitchFamily="34" charset="0"/>
              <a:cs typeface="Calibri" panose="020F0502020204030204" pitchFamily="34" charset="0"/>
            </a:rPr>
            <a:t>Lima, Ancash, Ayacucho, Cajamarca, Junín, Arequipa, Puno, Callao, Cusco, Huánuco, Ica, La Libertad, Pasco y Lambayeque.</a:t>
          </a:r>
          <a:endParaRPr lang="es-PE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184</xdr:row>
      <xdr:rowOff>68580</xdr:rowOff>
    </xdr:from>
    <xdr:to>
      <xdr:col>2</xdr:col>
      <xdr:colOff>358140</xdr:colOff>
      <xdr:row>196</xdr:row>
      <xdr:rowOff>114300</xdr:rowOff>
    </xdr:to>
    <xdr:pic>
      <xdr:nvPicPr>
        <xdr:cNvPr id="6" name="29 Imagen" descr="mapa.bmp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6820"/>
          <a:ext cx="1691640" cy="199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392243</xdr:colOff>
      <xdr:row>184</xdr:row>
      <xdr:rowOff>108397</xdr:rowOff>
    </xdr:from>
    <xdr:to>
      <xdr:col>22</xdr:col>
      <xdr:colOff>41683</xdr:colOff>
      <xdr:row>196</xdr:row>
      <xdr:rowOff>14022</xdr:rowOff>
    </xdr:to>
    <xdr:sp macro="" textlink="">
      <xdr:nvSpPr>
        <xdr:cNvPr id="7" name="27 Rectángulo"/>
        <xdr:cNvSpPr/>
      </xdr:nvSpPr>
      <xdr:spPr bwMode="auto">
        <a:xfrm>
          <a:off x="8088443" y="12696637"/>
          <a:ext cx="2987000" cy="1856345"/>
        </a:xfrm>
        <a:prstGeom prst="rect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t" anchorCtr="0" upright="1"/>
        <a:lstStyle/>
        <a:p>
          <a:pPr algn="ctr"/>
          <a:r>
            <a:rPr lang="es-PE" sz="1000" b="1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Regiones</a:t>
          </a:r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con mayor casos con características de</a:t>
          </a:r>
        </a:p>
        <a:p>
          <a:pPr algn="ctr"/>
          <a:r>
            <a:rPr lang="es-PE" sz="1000" b="1" baseline="0">
              <a:solidFill>
                <a:srgbClr val="C00000"/>
              </a:solidFill>
              <a:latin typeface="Calibri" panose="020F0502020204030204" pitchFamily="34" charset="0"/>
              <a:cs typeface="Calibri" panose="020F0502020204030204" pitchFamily="34" charset="0"/>
            </a:rPr>
            <a:t>tentativa de feminicidio:</a:t>
          </a:r>
        </a:p>
        <a:p>
          <a:pPr algn="ctr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 Al año 2015: Lima, Puno, La Libertad, Arequipa, Cajamarca y Ica.</a:t>
          </a:r>
          <a:endParaRPr lang="es-PE" sz="1000" b="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endParaRPr lang="es-PE" sz="1000" b="1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l"/>
          <a:r>
            <a:rPr lang="es-PE" sz="1000" b="1" baseline="0">
              <a:latin typeface="Calibri" panose="020F0502020204030204" pitchFamily="34" charset="0"/>
              <a:cs typeface="Calibri" panose="020F0502020204030204" pitchFamily="34" charset="0"/>
            </a:rPr>
            <a:t>Acumulado (2009-2015): </a:t>
          </a:r>
          <a:r>
            <a:rPr lang="es-PE" sz="1000" b="0" baseline="0">
              <a:latin typeface="Calibri" panose="020F0502020204030204" pitchFamily="34" charset="0"/>
              <a:cs typeface="Calibri" panose="020F0502020204030204" pitchFamily="34" charset="0"/>
            </a:rPr>
            <a:t>Lima, Ancash, Ayacucho, Cajamarca, Junín, Arequipa, Puno, Callao, Cusco, Huánuco, Ica, La Libertad, Pasco y Lambayeque.</a:t>
          </a:r>
          <a:endParaRPr lang="es-PE" sz="10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13</xdr:col>
      <xdr:colOff>0</xdr:colOff>
      <xdr:row>184</xdr:row>
      <xdr:rowOff>68580</xdr:rowOff>
    </xdr:from>
    <xdr:to>
      <xdr:col>15</xdr:col>
      <xdr:colOff>411480</xdr:colOff>
      <xdr:row>197</xdr:row>
      <xdr:rowOff>60960</xdr:rowOff>
    </xdr:to>
    <xdr:pic>
      <xdr:nvPicPr>
        <xdr:cNvPr id="8" name="29 Imagen" descr="mapa.bmp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12656820"/>
          <a:ext cx="178308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274320</xdr:colOff>
      <xdr:row>201</xdr:row>
      <xdr:rowOff>129540</xdr:rowOff>
    </xdr:from>
    <xdr:to>
      <xdr:col>15</xdr:col>
      <xdr:colOff>236220</xdr:colOff>
      <xdr:row>213</xdr:row>
      <xdr:rowOff>175260</xdr:rowOff>
    </xdr:to>
    <xdr:graphicFrame macro="">
      <xdr:nvGraphicFramePr>
        <xdr:cNvPr id="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0.96642</cdr:x>
      <cdr:y>0.16828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0.02612</cdr:x>
      <cdr:y>0.02901</cdr:y>
    </cdr:from>
    <cdr:to>
      <cdr:x>0.96642</cdr:x>
      <cdr:y>0.16828</cdr:y>
    </cdr:to>
    <cdr:sp macro="" textlink="">
      <cdr:nvSpPr>
        <cdr:cNvPr id="2" name="Rectángulo 1"/>
        <cdr:cNvSpPr/>
      </cdr:nvSpPr>
      <cdr:spPr bwMode="auto">
        <a:xfrm xmlns:a="http://schemas.openxmlformats.org/drawingml/2006/main">
          <a:off x="66675" y="71438"/>
          <a:ext cx="24003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>
          <a:outerShdw dist="35921" dir="2700000" sy="50000" kx="2115830" algn="bl" rotWithShape="0">
            <a:srgbClr val="C0C0C0">
              <a:alpha val="80000"/>
            </a:srgbClr>
          </a:outerShdw>
        </a:effec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es-PE" sz="1000" b="1" i="1"/>
            <a:t>Promedio</a:t>
          </a:r>
          <a:r>
            <a:rPr lang="es-PE" sz="1000" b="1" i="1" baseline="0"/>
            <a:t> mensual según año. </a:t>
          </a:r>
        </a:p>
        <a:p xmlns:a="http://schemas.openxmlformats.org/drawingml/2006/main">
          <a:pPr algn="ctr"/>
          <a:r>
            <a:rPr lang="es-PE" sz="1000" b="1" i="1" baseline="0"/>
            <a:t>Periodo 2009 -2014*</a:t>
          </a:r>
          <a:endParaRPr lang="es-PE" sz="1000" b="1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V.%20Resumenes%20Registros/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REGISTRO%20CHAT_100%20y%20REDES%20SOCIAL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SETIEMBRE/Resumenes%20Estadisticos%20de%20los%20Registros%20Administrativos%20del%20PNCVF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>
        <row r="176">
          <cell r="A176">
            <v>2009</v>
          </cell>
          <cell r="B176">
            <v>11.583333333333334</v>
          </cell>
          <cell r="N176">
            <v>2009</v>
          </cell>
          <cell r="O176">
            <v>5.333333333333333</v>
          </cell>
        </row>
        <row r="177">
          <cell r="A177">
            <v>2010</v>
          </cell>
          <cell r="B177">
            <v>10.083333333333334</v>
          </cell>
          <cell r="N177">
            <v>2010</v>
          </cell>
          <cell r="O177">
            <v>3.9166666666666665</v>
          </cell>
        </row>
        <row r="178">
          <cell r="A178">
            <v>2011</v>
          </cell>
          <cell r="B178">
            <v>7.75</v>
          </cell>
          <cell r="N178">
            <v>2011</v>
          </cell>
          <cell r="O178">
            <v>5.5</v>
          </cell>
        </row>
        <row r="179">
          <cell r="A179">
            <v>2012</v>
          </cell>
          <cell r="B179">
            <v>6.916666666666667</v>
          </cell>
          <cell r="N179">
            <v>2012</v>
          </cell>
          <cell r="O179">
            <v>7.583333333333333</v>
          </cell>
        </row>
        <row r="180">
          <cell r="A180">
            <v>2013</v>
          </cell>
          <cell r="B180">
            <v>10.916666666666666</v>
          </cell>
          <cell r="N180">
            <v>2013</v>
          </cell>
          <cell r="O180">
            <v>12.583333333333334</v>
          </cell>
        </row>
        <row r="181">
          <cell r="A181">
            <v>2014</v>
          </cell>
          <cell r="B181">
            <v>8</v>
          </cell>
          <cell r="N181">
            <v>2014</v>
          </cell>
          <cell r="O181">
            <v>15.5</v>
          </cell>
        </row>
        <row r="182">
          <cell r="A182" t="str">
            <v>2015 (*)</v>
          </cell>
          <cell r="B182">
            <v>8</v>
          </cell>
          <cell r="N182" t="str">
            <v>2015 (*)</v>
          </cell>
          <cell r="O182">
            <v>17</v>
          </cell>
        </row>
        <row r="206">
          <cell r="A206">
            <v>2009</v>
          </cell>
          <cell r="D206">
            <v>154</v>
          </cell>
        </row>
        <row r="207">
          <cell r="A207">
            <v>2010</v>
          </cell>
          <cell r="D207">
            <v>139</v>
          </cell>
        </row>
        <row r="208">
          <cell r="A208">
            <v>2011</v>
          </cell>
          <cell r="D208">
            <v>123</v>
          </cell>
        </row>
        <row r="209">
          <cell r="A209">
            <v>2012</v>
          </cell>
          <cell r="D209">
            <v>122</v>
          </cell>
        </row>
        <row r="210">
          <cell r="A210">
            <v>2013</v>
          </cell>
          <cell r="D210">
            <v>105</v>
          </cell>
        </row>
        <row r="211">
          <cell r="A211">
            <v>2014</v>
          </cell>
          <cell r="D211">
            <v>77</v>
          </cell>
        </row>
        <row r="212">
          <cell r="A212" t="str">
            <v>2015 (*)</v>
          </cell>
          <cell r="D212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4"/>
      <sheetName val="estadisticas 201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G223"/>
  <sheetViews>
    <sheetView tabSelected="1" view="pageBreakPreview" topLeftCell="A114" zoomScaleNormal="100" zoomScaleSheetLayoutView="100" workbookViewId="0">
      <selection activeCell="F115" sqref="F115"/>
    </sheetView>
  </sheetViews>
  <sheetFormatPr baseColWidth="10" defaultColWidth="11.44140625" defaultRowHeight="15.6" x14ac:dyDescent="0.3"/>
  <cols>
    <col min="1" max="1" width="12" style="1" customWidth="1"/>
    <col min="2" max="6" width="7.44140625" style="1" customWidth="1"/>
    <col min="7" max="7" width="9.33203125" style="1" customWidth="1"/>
    <col min="8" max="8" width="8" style="1" customWidth="1"/>
    <col min="9" max="10" width="6.6640625" style="1" customWidth="1"/>
    <col min="11" max="11" width="1" style="1" customWidth="1"/>
    <col min="12" max="12" width="1.88671875" style="1" customWidth="1"/>
    <col min="13" max="13" width="1.44140625" style="1" customWidth="1"/>
    <col min="14" max="14" width="12" style="1" customWidth="1"/>
    <col min="15" max="19" width="8" style="1" customWidth="1"/>
    <col min="20" max="20" width="9.5546875" style="1" customWidth="1"/>
    <col min="21" max="21" width="8.5546875" style="1" customWidth="1"/>
    <col min="22" max="23" width="6.5546875" style="1" customWidth="1"/>
    <col min="24" max="24" width="1.33203125" style="1" customWidth="1"/>
    <col min="25" max="16384" width="11.44140625" style="1"/>
  </cols>
  <sheetData>
    <row r="1" spans="1:23" ht="31.5" hidden="1" customHeight="1" x14ac:dyDescent="0.3">
      <c r="A1" s="1" t="s">
        <v>0</v>
      </c>
      <c r="B1" s="1" t="s">
        <v>1</v>
      </c>
      <c r="C1" s="1" t="s">
        <v>0</v>
      </c>
      <c r="D1" s="1" t="s">
        <v>1</v>
      </c>
      <c r="G1" s="1" t="s">
        <v>2</v>
      </c>
      <c r="H1" s="1" t="s">
        <v>0</v>
      </c>
      <c r="I1" s="1" t="s">
        <v>2</v>
      </c>
      <c r="J1" s="1" t="s">
        <v>0</v>
      </c>
      <c r="P1" s="1" t="s">
        <v>3</v>
      </c>
      <c r="Q1" s="1" t="s">
        <v>0</v>
      </c>
      <c r="S1" s="1" t="s">
        <v>3</v>
      </c>
      <c r="T1" s="1" t="s">
        <v>0</v>
      </c>
      <c r="U1" s="1" t="s">
        <v>0</v>
      </c>
      <c r="W1" s="1" t="s">
        <v>4</v>
      </c>
    </row>
    <row r="2" spans="1:23" hidden="1" x14ac:dyDescent="0.3">
      <c r="A2" s="1">
        <v>1</v>
      </c>
      <c r="B2" s="1">
        <v>1</v>
      </c>
      <c r="C2" s="1">
        <v>2</v>
      </c>
      <c r="D2" s="1">
        <v>1</v>
      </c>
      <c r="G2" s="2">
        <v>1</v>
      </c>
      <c r="H2" s="1">
        <v>1</v>
      </c>
      <c r="I2" s="1" t="s">
        <v>5</v>
      </c>
      <c r="J2" s="1">
        <v>2</v>
      </c>
      <c r="P2" s="1">
        <v>1</v>
      </c>
      <c r="Q2" s="1">
        <v>1</v>
      </c>
      <c r="S2" s="1">
        <v>1</v>
      </c>
      <c r="T2" s="1">
        <v>2</v>
      </c>
      <c r="U2" s="1">
        <v>1</v>
      </c>
      <c r="W2" s="1">
        <v>1</v>
      </c>
    </row>
    <row r="3" spans="1:23" ht="62.4" hidden="1" x14ac:dyDescent="0.3">
      <c r="A3" s="1" t="s">
        <v>0</v>
      </c>
      <c r="B3" s="1" t="s">
        <v>1</v>
      </c>
      <c r="C3" s="1" t="s">
        <v>0</v>
      </c>
      <c r="D3" s="1" t="s">
        <v>1</v>
      </c>
      <c r="G3" s="1" t="s">
        <v>2</v>
      </c>
      <c r="H3" s="1" t="s">
        <v>0</v>
      </c>
      <c r="I3" s="1" t="s">
        <v>2</v>
      </c>
      <c r="J3" s="1" t="s">
        <v>0</v>
      </c>
      <c r="P3" s="1" t="s">
        <v>3</v>
      </c>
      <c r="Q3" s="1" t="s">
        <v>0</v>
      </c>
      <c r="S3" s="1" t="s">
        <v>3</v>
      </c>
      <c r="T3" s="1" t="s">
        <v>0</v>
      </c>
      <c r="U3" s="1" t="s">
        <v>0</v>
      </c>
      <c r="W3" s="1" t="s">
        <v>4</v>
      </c>
    </row>
    <row r="4" spans="1:23" hidden="1" x14ac:dyDescent="0.3">
      <c r="A4" s="1">
        <v>1</v>
      </c>
      <c r="B4" s="1">
        <v>2</v>
      </c>
      <c r="C4" s="1">
        <v>2</v>
      </c>
      <c r="D4" s="1">
        <v>2</v>
      </c>
      <c r="G4" s="1" t="s">
        <v>6</v>
      </c>
      <c r="H4" s="1">
        <v>1</v>
      </c>
      <c r="I4" s="1" t="s">
        <v>6</v>
      </c>
      <c r="J4" s="1">
        <v>2</v>
      </c>
      <c r="P4" s="1">
        <v>2</v>
      </c>
      <c r="Q4" s="1">
        <v>1</v>
      </c>
      <c r="S4" s="1">
        <v>2</v>
      </c>
      <c r="T4" s="1">
        <v>2</v>
      </c>
      <c r="U4" s="1">
        <v>1</v>
      </c>
      <c r="W4" s="1">
        <v>2</v>
      </c>
    </row>
    <row r="5" spans="1:23" ht="62.4" hidden="1" x14ac:dyDescent="0.3">
      <c r="A5" s="1" t="s">
        <v>0</v>
      </c>
      <c r="B5" s="1" t="s">
        <v>1</v>
      </c>
      <c r="C5" s="1" t="s">
        <v>0</v>
      </c>
      <c r="D5" s="1" t="s">
        <v>1</v>
      </c>
      <c r="G5" s="1" t="s">
        <v>2</v>
      </c>
      <c r="H5" s="1" t="s">
        <v>0</v>
      </c>
      <c r="I5" s="1" t="s">
        <v>2</v>
      </c>
      <c r="J5" s="1" t="s">
        <v>0</v>
      </c>
      <c r="P5" s="1" t="s">
        <v>3</v>
      </c>
      <c r="Q5" s="1" t="s">
        <v>0</v>
      </c>
      <c r="S5" s="1" t="s">
        <v>3</v>
      </c>
      <c r="T5" s="1" t="s">
        <v>0</v>
      </c>
      <c r="U5" s="1" t="s">
        <v>0</v>
      </c>
      <c r="W5" s="1" t="s">
        <v>4</v>
      </c>
    </row>
    <row r="6" spans="1:23" hidden="1" x14ac:dyDescent="0.3">
      <c r="A6" s="1">
        <v>1</v>
      </c>
      <c r="B6" s="1">
        <v>3</v>
      </c>
      <c r="C6" s="1">
        <v>2</v>
      </c>
      <c r="D6" s="1">
        <v>3</v>
      </c>
      <c r="G6" s="1" t="s">
        <v>7</v>
      </c>
      <c r="H6" s="1">
        <v>1</v>
      </c>
      <c r="I6" s="1" t="s">
        <v>7</v>
      </c>
      <c r="J6" s="1">
        <v>2</v>
      </c>
      <c r="P6" s="1">
        <v>3</v>
      </c>
      <c r="Q6" s="1">
        <v>1</v>
      </c>
      <c r="S6" s="1">
        <v>3</v>
      </c>
      <c r="T6" s="1">
        <v>2</v>
      </c>
      <c r="U6" s="1">
        <v>1</v>
      </c>
      <c r="W6" s="1">
        <v>3</v>
      </c>
    </row>
    <row r="7" spans="1:23" ht="62.4" hidden="1" x14ac:dyDescent="0.3">
      <c r="A7" s="1" t="s">
        <v>0</v>
      </c>
      <c r="B7" s="1" t="s">
        <v>1</v>
      </c>
      <c r="C7" s="1" t="s">
        <v>0</v>
      </c>
      <c r="D7" s="1" t="s">
        <v>1</v>
      </c>
      <c r="G7" s="1" t="s">
        <v>2</v>
      </c>
      <c r="H7" s="1" t="s">
        <v>0</v>
      </c>
      <c r="I7" s="1" t="s">
        <v>2</v>
      </c>
      <c r="J7" s="1" t="s">
        <v>0</v>
      </c>
      <c r="P7" s="1" t="s">
        <v>3</v>
      </c>
      <c r="Q7" s="1" t="s">
        <v>0</v>
      </c>
      <c r="S7" s="1" t="s">
        <v>3</v>
      </c>
      <c r="T7" s="1" t="s">
        <v>0</v>
      </c>
      <c r="U7" s="1" t="s">
        <v>0</v>
      </c>
      <c r="W7" s="1" t="s">
        <v>4</v>
      </c>
    </row>
    <row r="8" spans="1:23" hidden="1" x14ac:dyDescent="0.3">
      <c r="A8" s="1">
        <v>1</v>
      </c>
      <c r="B8" s="1">
        <v>4</v>
      </c>
      <c r="C8" s="1">
        <v>2</v>
      </c>
      <c r="D8" s="1">
        <v>4</v>
      </c>
      <c r="G8" s="1" t="s">
        <v>8</v>
      </c>
      <c r="H8" s="1">
        <v>1</v>
      </c>
      <c r="I8" s="1" t="s">
        <v>8</v>
      </c>
      <c r="J8" s="1">
        <v>2</v>
      </c>
      <c r="P8" s="1">
        <v>4</v>
      </c>
      <c r="Q8" s="1">
        <v>1</v>
      </c>
      <c r="S8" s="1">
        <v>4</v>
      </c>
      <c r="T8" s="1">
        <v>2</v>
      </c>
      <c r="U8" s="1">
        <v>1</v>
      </c>
      <c r="W8" s="1">
        <v>4</v>
      </c>
    </row>
    <row r="9" spans="1:23" ht="62.4" hidden="1" x14ac:dyDescent="0.3">
      <c r="A9" s="1" t="s">
        <v>0</v>
      </c>
      <c r="B9" s="1" t="s">
        <v>1</v>
      </c>
      <c r="C9" s="1" t="s">
        <v>0</v>
      </c>
      <c r="D9" s="1" t="s">
        <v>1</v>
      </c>
      <c r="G9" s="1" t="s">
        <v>2</v>
      </c>
      <c r="H9" s="1" t="s">
        <v>0</v>
      </c>
      <c r="I9" s="1" t="s">
        <v>2</v>
      </c>
      <c r="J9" s="1" t="s">
        <v>0</v>
      </c>
      <c r="P9" s="1" t="s">
        <v>3</v>
      </c>
      <c r="Q9" s="1" t="s">
        <v>0</v>
      </c>
      <c r="S9" s="1" t="s">
        <v>3</v>
      </c>
      <c r="T9" s="1" t="s">
        <v>0</v>
      </c>
      <c r="U9" s="1" t="s">
        <v>0</v>
      </c>
      <c r="W9" s="1" t="s">
        <v>4</v>
      </c>
    </row>
    <row r="10" spans="1:23" hidden="1" x14ac:dyDescent="0.3">
      <c r="A10" s="1">
        <v>1</v>
      </c>
      <c r="B10" s="1">
        <v>5</v>
      </c>
      <c r="C10" s="1">
        <v>2</v>
      </c>
      <c r="D10" s="1">
        <v>5</v>
      </c>
      <c r="G10" s="1" t="s">
        <v>9</v>
      </c>
      <c r="H10" s="1">
        <v>1</v>
      </c>
      <c r="I10" s="1" t="s">
        <v>9</v>
      </c>
      <c r="J10" s="1">
        <v>2</v>
      </c>
      <c r="P10" s="1">
        <v>5</v>
      </c>
      <c r="Q10" s="1">
        <v>1</v>
      </c>
      <c r="S10" s="1">
        <v>5</v>
      </c>
      <c r="T10" s="1">
        <v>2</v>
      </c>
      <c r="U10" s="1">
        <v>1</v>
      </c>
      <c r="W10" s="1">
        <v>5</v>
      </c>
    </row>
    <row r="11" spans="1:23" ht="62.4" hidden="1" x14ac:dyDescent="0.3">
      <c r="A11" s="1" t="s">
        <v>0</v>
      </c>
      <c r="B11" s="1" t="s">
        <v>1</v>
      </c>
      <c r="C11" s="1" t="s">
        <v>0</v>
      </c>
      <c r="D11" s="1" t="s">
        <v>1</v>
      </c>
      <c r="G11" s="1" t="s">
        <v>2</v>
      </c>
      <c r="H11" s="1" t="s">
        <v>0</v>
      </c>
      <c r="I11" s="1" t="s">
        <v>2</v>
      </c>
      <c r="J11" s="1" t="s">
        <v>0</v>
      </c>
      <c r="P11" s="1" t="s">
        <v>3</v>
      </c>
      <c r="Q11" s="1" t="s">
        <v>0</v>
      </c>
      <c r="S11" s="1" t="s">
        <v>3</v>
      </c>
      <c r="T11" s="1" t="s">
        <v>0</v>
      </c>
      <c r="U11" s="1" t="s">
        <v>0</v>
      </c>
      <c r="W11" s="1" t="s">
        <v>4</v>
      </c>
    </row>
    <row r="12" spans="1:23" hidden="1" x14ac:dyDescent="0.3">
      <c r="A12" s="1">
        <v>1</v>
      </c>
      <c r="B12" s="1">
        <v>6</v>
      </c>
      <c r="C12" s="1">
        <v>2</v>
      </c>
      <c r="D12" s="1">
        <v>6</v>
      </c>
      <c r="G12" s="1" t="s">
        <v>10</v>
      </c>
      <c r="H12" s="1">
        <v>1</v>
      </c>
      <c r="I12" s="1" t="s">
        <v>10</v>
      </c>
      <c r="J12" s="1">
        <v>2</v>
      </c>
      <c r="P12" s="1">
        <v>6</v>
      </c>
      <c r="Q12" s="1">
        <v>1</v>
      </c>
      <c r="S12" s="1">
        <v>6</v>
      </c>
      <c r="T12" s="1">
        <v>2</v>
      </c>
      <c r="U12" s="1">
        <v>1</v>
      </c>
      <c r="W12" s="1">
        <v>6</v>
      </c>
    </row>
    <row r="13" spans="1:23" ht="62.4" hidden="1" x14ac:dyDescent="0.3">
      <c r="A13" s="1" t="s">
        <v>0</v>
      </c>
      <c r="B13" s="1" t="s">
        <v>1</v>
      </c>
      <c r="C13" s="1" t="s">
        <v>0</v>
      </c>
      <c r="D13" s="1" t="s">
        <v>1</v>
      </c>
      <c r="G13" s="1" t="s">
        <v>2</v>
      </c>
      <c r="H13" s="1" t="s">
        <v>0</v>
      </c>
      <c r="I13" s="1" t="s">
        <v>2</v>
      </c>
      <c r="J13" s="1" t="s">
        <v>0</v>
      </c>
      <c r="P13" s="1" t="s">
        <v>3</v>
      </c>
      <c r="Q13" s="1" t="s">
        <v>0</v>
      </c>
      <c r="S13" s="1" t="s">
        <v>3</v>
      </c>
      <c r="T13" s="1" t="s">
        <v>0</v>
      </c>
      <c r="U13" s="1" t="s">
        <v>0</v>
      </c>
      <c r="W13" s="1" t="s">
        <v>4</v>
      </c>
    </row>
    <row r="14" spans="1:23" hidden="1" x14ac:dyDescent="0.3">
      <c r="A14" s="1">
        <v>1</v>
      </c>
      <c r="B14" s="1">
        <v>7</v>
      </c>
      <c r="C14" s="1">
        <v>2</v>
      </c>
      <c r="D14" s="1">
        <v>7</v>
      </c>
      <c r="G14" s="1" t="s">
        <v>11</v>
      </c>
      <c r="H14" s="1">
        <v>1</v>
      </c>
      <c r="I14" s="1" t="s">
        <v>11</v>
      </c>
      <c r="J14" s="1">
        <v>2</v>
      </c>
      <c r="P14" s="1">
        <v>7</v>
      </c>
      <c r="Q14" s="1">
        <v>1</v>
      </c>
      <c r="S14" s="1">
        <v>7</v>
      </c>
      <c r="T14" s="1">
        <v>2</v>
      </c>
      <c r="U14" s="1">
        <v>1</v>
      </c>
      <c r="W14" s="1">
        <v>7</v>
      </c>
    </row>
    <row r="15" spans="1:23" ht="62.4" hidden="1" x14ac:dyDescent="0.3">
      <c r="A15" s="1" t="s">
        <v>0</v>
      </c>
      <c r="B15" s="1" t="s">
        <v>1</v>
      </c>
      <c r="C15" s="1" t="s">
        <v>0</v>
      </c>
      <c r="D15" s="1" t="s">
        <v>1</v>
      </c>
      <c r="G15" s="1" t="s">
        <v>2</v>
      </c>
      <c r="H15" s="1" t="s">
        <v>0</v>
      </c>
      <c r="I15" s="1" t="s">
        <v>2</v>
      </c>
      <c r="J15" s="1" t="s">
        <v>0</v>
      </c>
      <c r="P15" s="1" t="s">
        <v>3</v>
      </c>
      <c r="Q15" s="1" t="s">
        <v>0</v>
      </c>
      <c r="S15" s="1" t="s">
        <v>3</v>
      </c>
      <c r="T15" s="1" t="s">
        <v>0</v>
      </c>
      <c r="W15" s="1" t="s">
        <v>4</v>
      </c>
    </row>
    <row r="16" spans="1:23" hidden="1" x14ac:dyDescent="0.3">
      <c r="A16" s="1">
        <v>1</v>
      </c>
      <c r="B16" s="1">
        <v>8</v>
      </c>
      <c r="C16" s="1">
        <v>2</v>
      </c>
      <c r="D16" s="1">
        <v>8</v>
      </c>
      <c r="G16" s="1" t="s">
        <v>12</v>
      </c>
      <c r="H16" s="1">
        <v>1</v>
      </c>
      <c r="I16" s="1" t="s">
        <v>12</v>
      </c>
      <c r="J16" s="1">
        <v>2</v>
      </c>
      <c r="P16" s="1">
        <v>8</v>
      </c>
      <c r="Q16" s="1">
        <v>1</v>
      </c>
      <c r="S16" s="1">
        <v>8</v>
      </c>
      <c r="T16" s="1">
        <v>2</v>
      </c>
      <c r="U16" s="1" t="s">
        <v>0</v>
      </c>
      <c r="W16" s="1">
        <v>8</v>
      </c>
    </row>
    <row r="17" spans="1:23" ht="62.4" hidden="1" x14ac:dyDescent="0.3">
      <c r="A17" s="1" t="s">
        <v>0</v>
      </c>
      <c r="B17" s="1" t="s">
        <v>1</v>
      </c>
      <c r="C17" s="1" t="s">
        <v>0</v>
      </c>
      <c r="D17" s="1" t="s">
        <v>1</v>
      </c>
      <c r="G17" s="1" t="s">
        <v>2</v>
      </c>
      <c r="H17" s="1" t="s">
        <v>0</v>
      </c>
      <c r="I17" s="1" t="s">
        <v>2</v>
      </c>
      <c r="J17" s="1" t="s">
        <v>0</v>
      </c>
      <c r="P17" s="1" t="s">
        <v>3</v>
      </c>
      <c r="Q17" s="1" t="s">
        <v>0</v>
      </c>
      <c r="S17" s="1" t="s">
        <v>3</v>
      </c>
      <c r="T17" s="1" t="s">
        <v>0</v>
      </c>
      <c r="U17" s="1">
        <v>1</v>
      </c>
      <c r="W17" s="1" t="s">
        <v>4</v>
      </c>
    </row>
    <row r="18" spans="1:23" hidden="1" x14ac:dyDescent="0.3">
      <c r="A18" s="1">
        <v>1</v>
      </c>
      <c r="B18" s="1">
        <v>9</v>
      </c>
      <c r="C18" s="1">
        <v>2</v>
      </c>
      <c r="D18" s="1">
        <v>9</v>
      </c>
      <c r="G18" s="1" t="s">
        <v>13</v>
      </c>
      <c r="H18" s="1">
        <v>1</v>
      </c>
      <c r="I18" s="1" t="s">
        <v>13</v>
      </c>
      <c r="J18" s="1">
        <v>2</v>
      </c>
      <c r="P18" s="1">
        <v>9</v>
      </c>
      <c r="Q18" s="1">
        <v>1</v>
      </c>
      <c r="S18" s="1">
        <v>9</v>
      </c>
      <c r="T18" s="1">
        <v>2</v>
      </c>
      <c r="U18" s="1" t="s">
        <v>0</v>
      </c>
      <c r="W18" s="1">
        <v>9</v>
      </c>
    </row>
    <row r="19" spans="1:23" ht="62.4" hidden="1" x14ac:dyDescent="0.3">
      <c r="A19" s="1" t="s">
        <v>0</v>
      </c>
      <c r="B19" s="1" t="s">
        <v>1</v>
      </c>
      <c r="C19" s="1" t="s">
        <v>0</v>
      </c>
      <c r="D19" s="1" t="s">
        <v>1</v>
      </c>
      <c r="G19" s="1" t="s">
        <v>2</v>
      </c>
      <c r="H19" s="1" t="s">
        <v>0</v>
      </c>
      <c r="I19" s="1" t="s">
        <v>2</v>
      </c>
      <c r="J19" s="1" t="s">
        <v>0</v>
      </c>
      <c r="U19" s="1">
        <v>1</v>
      </c>
      <c r="W19" s="1" t="s">
        <v>4</v>
      </c>
    </row>
    <row r="20" spans="1:23" hidden="1" x14ac:dyDescent="0.3">
      <c r="A20" s="1">
        <v>1</v>
      </c>
      <c r="B20" s="1">
        <v>10</v>
      </c>
      <c r="C20" s="1">
        <v>2</v>
      </c>
      <c r="D20" s="1">
        <v>10</v>
      </c>
      <c r="G20" s="3" t="s">
        <v>14</v>
      </c>
      <c r="H20" s="1">
        <v>1</v>
      </c>
      <c r="I20" s="3" t="s">
        <v>14</v>
      </c>
      <c r="J20" s="1">
        <v>2</v>
      </c>
      <c r="U20" s="1" t="s">
        <v>0</v>
      </c>
      <c r="W20" s="1">
        <v>10</v>
      </c>
    </row>
    <row r="21" spans="1:23" ht="62.4" hidden="1" x14ac:dyDescent="0.3">
      <c r="A21" s="1" t="s">
        <v>0</v>
      </c>
      <c r="B21" s="1" t="s">
        <v>1</v>
      </c>
      <c r="C21" s="1" t="s">
        <v>0</v>
      </c>
      <c r="D21" s="1" t="s">
        <v>1</v>
      </c>
      <c r="G21" s="1" t="s">
        <v>2</v>
      </c>
      <c r="H21" s="1" t="s">
        <v>0</v>
      </c>
      <c r="I21" s="1" t="s">
        <v>2</v>
      </c>
      <c r="J21" s="1" t="s">
        <v>0</v>
      </c>
      <c r="P21" s="1" t="s">
        <v>15</v>
      </c>
      <c r="Q21" s="1" t="s">
        <v>0</v>
      </c>
      <c r="S21" s="1" t="s">
        <v>15</v>
      </c>
      <c r="T21" s="1" t="s">
        <v>0</v>
      </c>
      <c r="U21" s="1">
        <v>1</v>
      </c>
      <c r="W21" s="1" t="s">
        <v>4</v>
      </c>
    </row>
    <row r="22" spans="1:23" hidden="1" x14ac:dyDescent="0.3">
      <c r="A22" s="1">
        <v>1</v>
      </c>
      <c r="B22" s="1">
        <v>11</v>
      </c>
      <c r="C22" s="1">
        <v>2</v>
      </c>
      <c r="D22" s="1">
        <v>11</v>
      </c>
      <c r="G22" s="3" t="s">
        <v>16</v>
      </c>
      <c r="H22" s="1">
        <v>1</v>
      </c>
      <c r="I22" s="3" t="s">
        <v>16</v>
      </c>
      <c r="J22" s="1">
        <v>2</v>
      </c>
      <c r="P22" s="1">
        <v>0</v>
      </c>
      <c r="Q22" s="1">
        <v>1</v>
      </c>
      <c r="S22" s="1">
        <v>0</v>
      </c>
      <c r="T22" s="1">
        <v>2</v>
      </c>
      <c r="W22" s="1">
        <v>11</v>
      </c>
    </row>
    <row r="23" spans="1:23" ht="62.4" hidden="1" x14ac:dyDescent="0.3">
      <c r="A23" s="1" t="s">
        <v>0</v>
      </c>
      <c r="B23" s="1" t="s">
        <v>1</v>
      </c>
      <c r="C23" s="1" t="s">
        <v>0</v>
      </c>
      <c r="D23" s="1" t="s">
        <v>1</v>
      </c>
      <c r="G23" s="1" t="s">
        <v>2</v>
      </c>
      <c r="H23" s="1" t="s">
        <v>0</v>
      </c>
      <c r="I23" s="1" t="s">
        <v>2</v>
      </c>
      <c r="J23" s="1" t="s">
        <v>0</v>
      </c>
      <c r="P23" s="1" t="s">
        <v>15</v>
      </c>
      <c r="Q23" s="1" t="s">
        <v>0</v>
      </c>
      <c r="S23" s="1" t="s">
        <v>15</v>
      </c>
      <c r="T23" s="1" t="s">
        <v>0</v>
      </c>
      <c r="W23" s="1" t="s">
        <v>4</v>
      </c>
    </row>
    <row r="24" spans="1:23" hidden="1" x14ac:dyDescent="0.3">
      <c r="A24" s="1">
        <v>1</v>
      </c>
      <c r="B24" s="1">
        <v>12</v>
      </c>
      <c r="C24" s="1">
        <v>2</v>
      </c>
      <c r="D24" s="1">
        <v>12</v>
      </c>
      <c r="G24" s="3" t="s">
        <v>17</v>
      </c>
      <c r="H24" s="1">
        <v>1</v>
      </c>
      <c r="I24" s="3" t="s">
        <v>17</v>
      </c>
      <c r="J24" s="1">
        <v>2</v>
      </c>
      <c r="P24" s="1">
        <v>1</v>
      </c>
      <c r="Q24" s="1">
        <v>1</v>
      </c>
      <c r="S24" s="1">
        <v>1</v>
      </c>
      <c r="T24" s="1">
        <v>2</v>
      </c>
      <c r="W24" s="1">
        <v>12</v>
      </c>
    </row>
    <row r="25" spans="1:23" ht="62.4" hidden="1" x14ac:dyDescent="0.3">
      <c r="G25" s="1" t="s">
        <v>2</v>
      </c>
      <c r="H25" s="1" t="s">
        <v>0</v>
      </c>
      <c r="I25" s="1" t="s">
        <v>2</v>
      </c>
      <c r="J25" s="1" t="s">
        <v>0</v>
      </c>
      <c r="P25" s="1" t="s">
        <v>15</v>
      </c>
      <c r="Q25" s="1" t="s">
        <v>0</v>
      </c>
      <c r="S25" s="1" t="s">
        <v>15</v>
      </c>
      <c r="T25" s="1" t="s">
        <v>0</v>
      </c>
      <c r="W25" s="1" t="s">
        <v>4</v>
      </c>
    </row>
    <row r="26" spans="1:23" hidden="1" x14ac:dyDescent="0.3">
      <c r="G26" s="3" t="s">
        <v>18</v>
      </c>
      <c r="H26" s="1">
        <v>1</v>
      </c>
      <c r="I26" s="3" t="s">
        <v>18</v>
      </c>
      <c r="J26" s="1">
        <v>2</v>
      </c>
      <c r="P26" s="1">
        <v>2</v>
      </c>
      <c r="Q26" s="1">
        <v>1</v>
      </c>
      <c r="S26" s="1">
        <v>2</v>
      </c>
      <c r="T26" s="1">
        <v>2</v>
      </c>
      <c r="W26" s="1">
        <v>13</v>
      </c>
    </row>
    <row r="27" spans="1:23" ht="62.4" hidden="1" x14ac:dyDescent="0.3">
      <c r="G27" s="1" t="s">
        <v>2</v>
      </c>
      <c r="H27" s="1" t="s">
        <v>0</v>
      </c>
      <c r="I27" s="1" t="s">
        <v>2</v>
      </c>
      <c r="J27" s="1" t="s">
        <v>0</v>
      </c>
      <c r="P27" s="1" t="s">
        <v>15</v>
      </c>
      <c r="Q27" s="1" t="s">
        <v>0</v>
      </c>
      <c r="S27" s="1" t="s">
        <v>15</v>
      </c>
      <c r="T27" s="1" t="s">
        <v>0</v>
      </c>
      <c r="W27" s="1" t="s">
        <v>4</v>
      </c>
    </row>
    <row r="28" spans="1:23" hidden="1" x14ac:dyDescent="0.3">
      <c r="G28" s="3" t="s">
        <v>19</v>
      </c>
      <c r="H28" s="1">
        <v>1</v>
      </c>
      <c r="I28" s="3" t="s">
        <v>19</v>
      </c>
      <c r="J28" s="1">
        <v>2</v>
      </c>
      <c r="P28" s="1">
        <v>3</v>
      </c>
      <c r="Q28" s="1">
        <v>1</v>
      </c>
      <c r="S28" s="1">
        <v>3</v>
      </c>
      <c r="T28" s="1">
        <v>2</v>
      </c>
      <c r="W28" s="1">
        <v>14</v>
      </c>
    </row>
    <row r="29" spans="1:23" ht="62.4" hidden="1" x14ac:dyDescent="0.3">
      <c r="A29" s="1" t="s">
        <v>20</v>
      </c>
      <c r="B29" s="1" t="s">
        <v>0</v>
      </c>
      <c r="C29" s="1" t="s">
        <v>20</v>
      </c>
      <c r="D29" s="1" t="s">
        <v>0</v>
      </c>
      <c r="G29" s="1" t="s">
        <v>2</v>
      </c>
      <c r="H29" s="1" t="s">
        <v>0</v>
      </c>
      <c r="I29" s="1" t="s">
        <v>2</v>
      </c>
      <c r="J29" s="1" t="s">
        <v>0</v>
      </c>
      <c r="P29" s="1" t="s">
        <v>15</v>
      </c>
      <c r="Q29" s="1" t="s">
        <v>0</v>
      </c>
      <c r="S29" s="1" t="s">
        <v>15</v>
      </c>
      <c r="T29" s="1" t="s">
        <v>0</v>
      </c>
      <c r="W29" s="1" t="s">
        <v>4</v>
      </c>
    </row>
    <row r="30" spans="1:23" hidden="1" x14ac:dyDescent="0.3">
      <c r="A30" s="1">
        <v>1</v>
      </c>
      <c r="B30" s="1">
        <v>1</v>
      </c>
      <c r="C30" s="1">
        <v>1</v>
      </c>
      <c r="D30" s="1">
        <v>2</v>
      </c>
      <c r="G30" s="3" t="s">
        <v>21</v>
      </c>
      <c r="H30" s="1">
        <v>1</v>
      </c>
      <c r="I30" s="3" t="s">
        <v>21</v>
      </c>
      <c r="J30" s="1">
        <v>2</v>
      </c>
      <c r="P30" s="1">
        <v>4</v>
      </c>
      <c r="Q30" s="1">
        <v>1</v>
      </c>
      <c r="S30" s="1">
        <v>4</v>
      </c>
      <c r="T30" s="1">
        <v>2</v>
      </c>
      <c r="W30" s="1">
        <v>15</v>
      </c>
    </row>
    <row r="31" spans="1:23" ht="62.4" hidden="1" x14ac:dyDescent="0.3">
      <c r="A31" s="1" t="s">
        <v>20</v>
      </c>
      <c r="B31" s="1" t="s">
        <v>0</v>
      </c>
      <c r="C31" s="1" t="s">
        <v>20</v>
      </c>
      <c r="D31" s="1" t="s">
        <v>0</v>
      </c>
      <c r="G31" s="1" t="s">
        <v>2</v>
      </c>
      <c r="H31" s="1" t="s">
        <v>0</v>
      </c>
      <c r="I31" s="1" t="s">
        <v>2</v>
      </c>
      <c r="J31" s="1" t="s">
        <v>0</v>
      </c>
      <c r="W31" s="1" t="s">
        <v>4</v>
      </c>
    </row>
    <row r="32" spans="1:23" ht="31.2" hidden="1" x14ac:dyDescent="0.3">
      <c r="A32" s="1">
        <v>2</v>
      </c>
      <c r="B32" s="1">
        <v>1</v>
      </c>
      <c r="C32" s="1">
        <v>2</v>
      </c>
      <c r="D32" s="1">
        <v>2</v>
      </c>
      <c r="G32" s="3" t="s">
        <v>22</v>
      </c>
      <c r="H32" s="1">
        <v>1</v>
      </c>
      <c r="I32" s="3" t="s">
        <v>22</v>
      </c>
      <c r="J32" s="1">
        <v>2</v>
      </c>
      <c r="P32" s="1" t="s">
        <v>23</v>
      </c>
      <c r="Q32" s="1" t="s">
        <v>0</v>
      </c>
      <c r="S32" s="1" t="s">
        <v>23</v>
      </c>
      <c r="T32" s="1" t="s">
        <v>0</v>
      </c>
      <c r="W32" s="1">
        <v>16</v>
      </c>
    </row>
    <row r="33" spans="1:23" ht="62.4" hidden="1" x14ac:dyDescent="0.3">
      <c r="A33" s="1" t="s">
        <v>20</v>
      </c>
      <c r="B33" s="1" t="s">
        <v>0</v>
      </c>
      <c r="C33" s="1" t="s">
        <v>20</v>
      </c>
      <c r="D33" s="1" t="s">
        <v>0</v>
      </c>
      <c r="G33" s="1" t="s">
        <v>2</v>
      </c>
      <c r="H33" s="1" t="s">
        <v>0</v>
      </c>
      <c r="I33" s="1" t="s">
        <v>2</v>
      </c>
      <c r="J33" s="1" t="s">
        <v>0</v>
      </c>
      <c r="P33" s="1">
        <v>1</v>
      </c>
      <c r="Q33" s="1">
        <v>1</v>
      </c>
      <c r="S33" s="1">
        <v>1</v>
      </c>
      <c r="T33" s="1">
        <v>2</v>
      </c>
      <c r="W33" s="1" t="s">
        <v>4</v>
      </c>
    </row>
    <row r="34" spans="1:23" ht="31.2" hidden="1" x14ac:dyDescent="0.3">
      <c r="A34" s="1">
        <v>3</v>
      </c>
      <c r="B34" s="1">
        <v>1</v>
      </c>
      <c r="C34" s="1">
        <v>3</v>
      </c>
      <c r="D34" s="1">
        <v>2</v>
      </c>
      <c r="G34" s="3" t="s">
        <v>24</v>
      </c>
      <c r="H34" s="1">
        <v>1</v>
      </c>
      <c r="I34" s="3" t="s">
        <v>24</v>
      </c>
      <c r="J34" s="1">
        <v>2</v>
      </c>
      <c r="P34" s="1" t="s">
        <v>23</v>
      </c>
      <c r="Q34" s="1" t="s">
        <v>0</v>
      </c>
      <c r="S34" s="1" t="s">
        <v>23</v>
      </c>
      <c r="T34" s="1" t="s">
        <v>0</v>
      </c>
      <c r="W34" s="1">
        <v>17</v>
      </c>
    </row>
    <row r="35" spans="1:23" ht="62.4" hidden="1" x14ac:dyDescent="0.3">
      <c r="G35" s="1" t="s">
        <v>2</v>
      </c>
      <c r="H35" s="1" t="s">
        <v>0</v>
      </c>
      <c r="I35" s="1" t="s">
        <v>2</v>
      </c>
      <c r="J35" s="1" t="s">
        <v>0</v>
      </c>
      <c r="P35" s="1">
        <v>0</v>
      </c>
      <c r="Q35" s="1">
        <v>1</v>
      </c>
      <c r="S35" s="1">
        <v>0</v>
      </c>
      <c r="T35" s="1">
        <v>2</v>
      </c>
      <c r="W35" s="1" t="s">
        <v>4</v>
      </c>
    </row>
    <row r="36" spans="1:23" ht="31.2" hidden="1" x14ac:dyDescent="0.3">
      <c r="G36" s="3" t="s">
        <v>25</v>
      </c>
      <c r="H36" s="1">
        <v>1</v>
      </c>
      <c r="I36" s="3" t="s">
        <v>25</v>
      </c>
      <c r="J36" s="1">
        <v>2</v>
      </c>
      <c r="P36" s="1" t="s">
        <v>23</v>
      </c>
      <c r="Q36" s="1" t="s">
        <v>0</v>
      </c>
      <c r="S36" s="1" t="s">
        <v>23</v>
      </c>
      <c r="T36" s="1" t="s">
        <v>0</v>
      </c>
      <c r="W36" s="1">
        <v>18</v>
      </c>
    </row>
    <row r="37" spans="1:23" ht="62.4" hidden="1" x14ac:dyDescent="0.3">
      <c r="A37" s="1" t="s">
        <v>26</v>
      </c>
      <c r="B37" s="1" t="s">
        <v>0</v>
      </c>
      <c r="C37" s="1" t="s">
        <v>26</v>
      </c>
      <c r="D37" s="1" t="s">
        <v>0</v>
      </c>
      <c r="G37" s="1" t="s">
        <v>2</v>
      </c>
      <c r="H37" s="1" t="s">
        <v>0</v>
      </c>
      <c r="I37" s="1" t="s">
        <v>2</v>
      </c>
      <c r="J37" s="1" t="s">
        <v>0</v>
      </c>
      <c r="P37" s="1">
        <v>2</v>
      </c>
      <c r="Q37" s="1">
        <v>1</v>
      </c>
      <c r="S37" s="1">
        <v>2</v>
      </c>
      <c r="T37" s="1">
        <v>2</v>
      </c>
      <c r="W37" s="1" t="s">
        <v>4</v>
      </c>
    </row>
    <row r="38" spans="1:23" hidden="1" x14ac:dyDescent="0.3">
      <c r="A38" s="1">
        <v>1</v>
      </c>
      <c r="B38" s="1">
        <v>1</v>
      </c>
      <c r="C38" s="1">
        <v>1</v>
      </c>
      <c r="D38" s="1">
        <v>2</v>
      </c>
      <c r="G38" s="3" t="s">
        <v>27</v>
      </c>
      <c r="H38" s="1">
        <v>1</v>
      </c>
      <c r="I38" s="3" t="s">
        <v>27</v>
      </c>
      <c r="J38" s="1">
        <v>2</v>
      </c>
      <c r="W38" s="1">
        <v>19</v>
      </c>
    </row>
    <row r="39" spans="1:23" ht="62.4" hidden="1" x14ac:dyDescent="0.3">
      <c r="A39" s="1" t="s">
        <v>26</v>
      </c>
      <c r="B39" s="1" t="s">
        <v>0</v>
      </c>
      <c r="C39" s="1" t="s">
        <v>26</v>
      </c>
      <c r="D39" s="1" t="s">
        <v>0</v>
      </c>
      <c r="G39" s="1" t="s">
        <v>2</v>
      </c>
      <c r="H39" s="1" t="s">
        <v>0</v>
      </c>
      <c r="I39" s="1" t="s">
        <v>2</v>
      </c>
      <c r="J39" s="1" t="s">
        <v>0</v>
      </c>
      <c r="W39" s="1" t="s">
        <v>4</v>
      </c>
    </row>
    <row r="40" spans="1:23" hidden="1" x14ac:dyDescent="0.3">
      <c r="A40" s="1">
        <v>2</v>
      </c>
      <c r="B40" s="1">
        <v>1</v>
      </c>
      <c r="C40" s="1">
        <v>2</v>
      </c>
      <c r="D40" s="1">
        <v>2</v>
      </c>
      <c r="G40" s="3" t="s">
        <v>28</v>
      </c>
      <c r="H40" s="1">
        <v>1</v>
      </c>
      <c r="I40" s="3" t="s">
        <v>28</v>
      </c>
      <c r="J40" s="1">
        <v>2</v>
      </c>
      <c r="W40" s="1">
        <v>20</v>
      </c>
    </row>
    <row r="41" spans="1:23" ht="62.4" hidden="1" x14ac:dyDescent="0.3">
      <c r="A41" s="1" t="s">
        <v>26</v>
      </c>
      <c r="B41" s="1" t="s">
        <v>0</v>
      </c>
      <c r="C41" s="1" t="s">
        <v>26</v>
      </c>
      <c r="D41" s="1" t="s">
        <v>0</v>
      </c>
      <c r="G41" s="1" t="s">
        <v>2</v>
      </c>
      <c r="H41" s="1" t="s">
        <v>0</v>
      </c>
      <c r="I41" s="1" t="s">
        <v>2</v>
      </c>
      <c r="J41" s="1" t="s">
        <v>0</v>
      </c>
      <c r="W41" s="1" t="s">
        <v>4</v>
      </c>
    </row>
    <row r="42" spans="1:23" hidden="1" x14ac:dyDescent="0.3">
      <c r="A42" s="1">
        <v>3</v>
      </c>
      <c r="B42" s="1">
        <v>1</v>
      </c>
      <c r="C42" s="1">
        <v>3</v>
      </c>
      <c r="D42" s="1">
        <v>2</v>
      </c>
      <c r="G42" s="3" t="s">
        <v>29</v>
      </c>
      <c r="H42" s="1">
        <v>1</v>
      </c>
      <c r="I42" s="3" t="s">
        <v>29</v>
      </c>
      <c r="J42" s="1">
        <v>2</v>
      </c>
      <c r="W42" s="1">
        <v>21</v>
      </c>
    </row>
    <row r="43" spans="1:23" ht="62.4" hidden="1" x14ac:dyDescent="0.3">
      <c r="A43" s="1" t="s">
        <v>26</v>
      </c>
      <c r="B43" s="1" t="s">
        <v>0</v>
      </c>
      <c r="C43" s="1" t="s">
        <v>26</v>
      </c>
      <c r="D43" s="1" t="s">
        <v>0</v>
      </c>
      <c r="G43" s="1" t="s">
        <v>2</v>
      </c>
      <c r="H43" s="1" t="s">
        <v>0</v>
      </c>
      <c r="I43" s="1" t="s">
        <v>2</v>
      </c>
      <c r="J43" s="1" t="s">
        <v>0</v>
      </c>
      <c r="W43" s="1" t="s">
        <v>4</v>
      </c>
    </row>
    <row r="44" spans="1:23" hidden="1" x14ac:dyDescent="0.3">
      <c r="A44" s="1">
        <v>4</v>
      </c>
      <c r="B44" s="1">
        <v>1</v>
      </c>
      <c r="C44" s="1">
        <v>4</v>
      </c>
      <c r="D44" s="1">
        <v>2</v>
      </c>
      <c r="G44" s="3" t="s">
        <v>30</v>
      </c>
      <c r="H44" s="1">
        <v>1</v>
      </c>
      <c r="I44" s="3" t="s">
        <v>30</v>
      </c>
      <c r="J44" s="1">
        <v>2</v>
      </c>
      <c r="W44" s="1">
        <v>22</v>
      </c>
    </row>
    <row r="45" spans="1:23" ht="62.4" hidden="1" x14ac:dyDescent="0.3">
      <c r="G45" s="1" t="s">
        <v>2</v>
      </c>
      <c r="H45" s="1" t="s">
        <v>0</v>
      </c>
      <c r="I45" s="1" t="s">
        <v>2</v>
      </c>
      <c r="J45" s="1" t="s">
        <v>0</v>
      </c>
      <c r="W45" s="1" t="s">
        <v>4</v>
      </c>
    </row>
    <row r="46" spans="1:23" hidden="1" x14ac:dyDescent="0.3">
      <c r="G46" s="3" t="s">
        <v>31</v>
      </c>
      <c r="H46" s="1">
        <v>1</v>
      </c>
      <c r="I46" s="3" t="s">
        <v>31</v>
      </c>
      <c r="J46" s="1">
        <v>2</v>
      </c>
      <c r="W46" s="1">
        <v>23</v>
      </c>
    </row>
    <row r="47" spans="1:23" ht="62.4" hidden="1" x14ac:dyDescent="0.3">
      <c r="A47" s="1" t="s">
        <v>1</v>
      </c>
      <c r="G47" s="1" t="s">
        <v>2</v>
      </c>
      <c r="H47" s="1" t="s">
        <v>0</v>
      </c>
      <c r="I47" s="1" t="s">
        <v>2</v>
      </c>
      <c r="J47" s="1" t="s">
        <v>0</v>
      </c>
      <c r="W47" s="1" t="s">
        <v>4</v>
      </c>
    </row>
    <row r="48" spans="1:23" hidden="1" x14ac:dyDescent="0.3">
      <c r="A48" s="1">
        <v>1</v>
      </c>
      <c r="G48" s="3" t="s">
        <v>32</v>
      </c>
      <c r="H48" s="1">
        <v>1</v>
      </c>
      <c r="I48" s="3" t="s">
        <v>32</v>
      </c>
      <c r="J48" s="1">
        <v>2</v>
      </c>
      <c r="W48" s="1">
        <v>24</v>
      </c>
    </row>
    <row r="49" spans="1:23" ht="62.4" hidden="1" x14ac:dyDescent="0.3">
      <c r="A49" s="1" t="s">
        <v>1</v>
      </c>
      <c r="G49" s="1" t="s">
        <v>2</v>
      </c>
      <c r="H49" s="1" t="s">
        <v>0</v>
      </c>
      <c r="I49" s="1" t="s">
        <v>2</v>
      </c>
      <c r="J49" s="1" t="s">
        <v>0</v>
      </c>
      <c r="W49" s="1" t="s">
        <v>4</v>
      </c>
    </row>
    <row r="50" spans="1:23" hidden="1" x14ac:dyDescent="0.3">
      <c r="A50" s="1">
        <v>2</v>
      </c>
      <c r="G50" s="3" t="s">
        <v>33</v>
      </c>
      <c r="H50" s="1">
        <v>1</v>
      </c>
      <c r="I50" s="3" t="s">
        <v>33</v>
      </c>
      <c r="J50" s="1">
        <v>2</v>
      </c>
      <c r="W50" s="1">
        <v>25</v>
      </c>
    </row>
    <row r="51" spans="1:23" ht="62.4" hidden="1" x14ac:dyDescent="0.3">
      <c r="A51" s="1" t="s">
        <v>1</v>
      </c>
      <c r="W51" s="1" t="s">
        <v>4</v>
      </c>
    </row>
    <row r="52" spans="1:23" hidden="1" x14ac:dyDescent="0.3">
      <c r="A52" s="1">
        <v>3</v>
      </c>
      <c r="W52" s="1">
        <v>26</v>
      </c>
    </row>
    <row r="53" spans="1:23" ht="62.4" hidden="1" x14ac:dyDescent="0.3">
      <c r="A53" s="1" t="s">
        <v>1</v>
      </c>
      <c r="W53" s="1" t="s">
        <v>4</v>
      </c>
    </row>
    <row r="54" spans="1:23" hidden="1" x14ac:dyDescent="0.3">
      <c r="A54" s="1">
        <v>4</v>
      </c>
      <c r="W54" s="1">
        <v>27</v>
      </c>
    </row>
    <row r="55" spans="1:23" ht="62.4" hidden="1" x14ac:dyDescent="0.3">
      <c r="A55" s="1" t="s">
        <v>1</v>
      </c>
      <c r="W55" s="1" t="s">
        <v>4</v>
      </c>
    </row>
    <row r="56" spans="1:23" hidden="1" x14ac:dyDescent="0.3">
      <c r="A56" s="1">
        <v>5</v>
      </c>
      <c r="W56" s="1">
        <v>28</v>
      </c>
    </row>
    <row r="57" spans="1:23" ht="62.4" hidden="1" x14ac:dyDescent="0.3">
      <c r="A57" s="1" t="s">
        <v>1</v>
      </c>
      <c r="W57" s="1" t="s">
        <v>4</v>
      </c>
    </row>
    <row r="58" spans="1:23" hidden="1" x14ac:dyDescent="0.3">
      <c r="A58" s="1">
        <v>6</v>
      </c>
      <c r="W58" s="1">
        <v>29</v>
      </c>
    </row>
    <row r="59" spans="1:23" ht="62.4" hidden="1" x14ac:dyDescent="0.3">
      <c r="A59" s="1" t="s">
        <v>1</v>
      </c>
      <c r="W59" s="1" t="s">
        <v>4</v>
      </c>
    </row>
    <row r="60" spans="1:23" hidden="1" x14ac:dyDescent="0.3">
      <c r="A60" s="1">
        <v>7</v>
      </c>
      <c r="W60" s="1">
        <v>30</v>
      </c>
    </row>
    <row r="61" spans="1:23" ht="62.4" hidden="1" x14ac:dyDescent="0.3">
      <c r="A61" s="1" t="s">
        <v>1</v>
      </c>
      <c r="W61" s="1" t="s">
        <v>4</v>
      </c>
    </row>
    <row r="62" spans="1:23" hidden="1" x14ac:dyDescent="0.3">
      <c r="A62" s="1">
        <v>8</v>
      </c>
      <c r="W62" s="1">
        <v>31</v>
      </c>
    </row>
    <row r="63" spans="1:23" ht="62.4" hidden="1" x14ac:dyDescent="0.3">
      <c r="A63" s="1" t="s">
        <v>1</v>
      </c>
      <c r="W63" s="1" t="s">
        <v>4</v>
      </c>
    </row>
    <row r="64" spans="1:23" hidden="1" x14ac:dyDescent="0.3">
      <c r="A64" s="1">
        <v>9</v>
      </c>
      <c r="W64" s="1">
        <v>32</v>
      </c>
    </row>
    <row r="65" spans="1:23" ht="62.4" hidden="1" x14ac:dyDescent="0.3">
      <c r="A65" s="1" t="s">
        <v>1</v>
      </c>
      <c r="W65" s="1" t="s">
        <v>4</v>
      </c>
    </row>
    <row r="66" spans="1:23" hidden="1" x14ac:dyDescent="0.3">
      <c r="A66" s="1">
        <v>10</v>
      </c>
      <c r="W66" s="1">
        <v>33</v>
      </c>
    </row>
    <row r="67" spans="1:23" ht="62.4" hidden="1" x14ac:dyDescent="0.3">
      <c r="A67" s="1" t="s">
        <v>1</v>
      </c>
      <c r="W67" s="1" t="s">
        <v>4</v>
      </c>
    </row>
    <row r="68" spans="1:23" hidden="1" x14ac:dyDescent="0.3">
      <c r="A68" s="1">
        <v>11</v>
      </c>
      <c r="W68" s="1">
        <v>34</v>
      </c>
    </row>
    <row r="69" spans="1:23" ht="62.4" hidden="1" x14ac:dyDescent="0.3">
      <c r="A69" s="1" t="s">
        <v>1</v>
      </c>
      <c r="W69" s="1" t="s">
        <v>4</v>
      </c>
    </row>
    <row r="70" spans="1:23" hidden="1" x14ac:dyDescent="0.3">
      <c r="A70" s="1">
        <v>12</v>
      </c>
      <c r="W70" s="1">
        <v>35</v>
      </c>
    </row>
    <row r="71" spans="1:23" ht="62.4" hidden="1" x14ac:dyDescent="0.3">
      <c r="W71" s="1" t="s">
        <v>4</v>
      </c>
    </row>
    <row r="72" spans="1:23" hidden="1" x14ac:dyDescent="0.3">
      <c r="W72" s="1">
        <v>36</v>
      </c>
    </row>
    <row r="73" spans="1:23" ht="62.4" hidden="1" x14ac:dyDescent="0.3">
      <c r="A73" s="1" t="s">
        <v>23</v>
      </c>
      <c r="B73" s="1" t="s">
        <v>0</v>
      </c>
      <c r="C73" s="1" t="s">
        <v>23</v>
      </c>
      <c r="D73" s="1" t="s">
        <v>0</v>
      </c>
      <c r="W73" s="1" t="s">
        <v>4</v>
      </c>
    </row>
    <row r="74" spans="1:23" hidden="1" x14ac:dyDescent="0.3">
      <c r="A74" s="1">
        <v>0</v>
      </c>
      <c r="B74" s="1">
        <v>1</v>
      </c>
      <c r="C74" s="1">
        <v>0</v>
      </c>
      <c r="D74" s="1">
        <v>2</v>
      </c>
      <c r="W74" s="1">
        <v>37</v>
      </c>
    </row>
    <row r="75" spans="1:23" ht="62.4" hidden="1" x14ac:dyDescent="0.3">
      <c r="A75" s="1" t="s">
        <v>23</v>
      </c>
      <c r="B75" s="1" t="s">
        <v>0</v>
      </c>
      <c r="C75" s="1" t="s">
        <v>23</v>
      </c>
      <c r="D75" s="1" t="s">
        <v>0</v>
      </c>
      <c r="W75" s="1" t="s">
        <v>4</v>
      </c>
    </row>
    <row r="76" spans="1:23" hidden="1" x14ac:dyDescent="0.3">
      <c r="A76" s="1">
        <v>1</v>
      </c>
      <c r="B76" s="1">
        <v>1</v>
      </c>
      <c r="C76" s="1">
        <v>1</v>
      </c>
      <c r="D76" s="1">
        <v>2</v>
      </c>
      <c r="W76" s="1">
        <v>38</v>
      </c>
    </row>
    <row r="77" spans="1:23" ht="62.4" hidden="1" x14ac:dyDescent="0.3">
      <c r="A77" s="1" t="s">
        <v>23</v>
      </c>
      <c r="B77" s="1" t="s">
        <v>0</v>
      </c>
      <c r="C77" s="1" t="s">
        <v>23</v>
      </c>
      <c r="D77" s="1" t="s">
        <v>0</v>
      </c>
      <c r="W77" s="1" t="s">
        <v>4</v>
      </c>
    </row>
    <row r="78" spans="1:23" hidden="1" x14ac:dyDescent="0.3">
      <c r="A78" s="1">
        <v>2</v>
      </c>
      <c r="B78" s="1">
        <v>1</v>
      </c>
      <c r="C78" s="1">
        <v>2</v>
      </c>
      <c r="D78" s="1">
        <v>2</v>
      </c>
      <c r="W78" s="1">
        <v>39</v>
      </c>
    </row>
    <row r="79" spans="1:23" ht="62.4" hidden="1" x14ac:dyDescent="0.3">
      <c r="W79" s="1" t="s">
        <v>4</v>
      </c>
    </row>
    <row r="80" spans="1:23" hidden="1" x14ac:dyDescent="0.3">
      <c r="W80" s="1">
        <v>40</v>
      </c>
    </row>
    <row r="81" spans="23:23" ht="62.4" hidden="1" x14ac:dyDescent="0.3">
      <c r="W81" s="1" t="s">
        <v>4</v>
      </c>
    </row>
    <row r="82" spans="23:23" hidden="1" x14ac:dyDescent="0.3">
      <c r="W82" s="1">
        <v>41</v>
      </c>
    </row>
    <row r="83" spans="23:23" ht="62.4" hidden="1" x14ac:dyDescent="0.3">
      <c r="W83" s="1" t="s">
        <v>4</v>
      </c>
    </row>
    <row r="84" spans="23:23" hidden="1" x14ac:dyDescent="0.3">
      <c r="W84" s="1">
        <v>42</v>
      </c>
    </row>
    <row r="85" spans="23:23" ht="62.4" hidden="1" x14ac:dyDescent="0.3">
      <c r="W85" s="1" t="s">
        <v>4</v>
      </c>
    </row>
    <row r="86" spans="23:23" hidden="1" x14ac:dyDescent="0.3">
      <c r="W86" s="1">
        <v>43</v>
      </c>
    </row>
    <row r="87" spans="23:23" ht="62.4" hidden="1" x14ac:dyDescent="0.3">
      <c r="W87" s="1" t="s">
        <v>4</v>
      </c>
    </row>
    <row r="88" spans="23:23" hidden="1" x14ac:dyDescent="0.3">
      <c r="W88" s="1">
        <v>44</v>
      </c>
    </row>
    <row r="89" spans="23:23" ht="62.4" hidden="1" x14ac:dyDescent="0.3">
      <c r="W89" s="1" t="s">
        <v>4</v>
      </c>
    </row>
    <row r="90" spans="23:23" hidden="1" x14ac:dyDescent="0.3">
      <c r="W90" s="1">
        <v>45</v>
      </c>
    </row>
    <row r="91" spans="23:23" ht="62.4" hidden="1" x14ac:dyDescent="0.3">
      <c r="W91" s="1" t="s">
        <v>4</v>
      </c>
    </row>
    <row r="92" spans="23:23" hidden="1" x14ac:dyDescent="0.3">
      <c r="W92" s="1">
        <v>46</v>
      </c>
    </row>
    <row r="93" spans="23:23" ht="62.4" hidden="1" x14ac:dyDescent="0.3">
      <c r="W93" s="1" t="s">
        <v>4</v>
      </c>
    </row>
    <row r="94" spans="23:23" hidden="1" x14ac:dyDescent="0.3">
      <c r="W94" s="1">
        <v>47</v>
      </c>
    </row>
    <row r="95" spans="23:23" ht="62.4" hidden="1" x14ac:dyDescent="0.3">
      <c r="W95" s="1" t="s">
        <v>4</v>
      </c>
    </row>
    <row r="96" spans="23:23" hidden="1" x14ac:dyDescent="0.3">
      <c r="W96" s="1">
        <v>48</v>
      </c>
    </row>
    <row r="97" spans="23:23" ht="62.4" hidden="1" x14ac:dyDescent="0.3">
      <c r="W97" s="1" t="s">
        <v>4</v>
      </c>
    </row>
    <row r="98" spans="23:23" hidden="1" x14ac:dyDescent="0.3">
      <c r="W98" s="1">
        <v>49</v>
      </c>
    </row>
    <row r="99" spans="23:23" hidden="1" x14ac:dyDescent="0.3"/>
    <row r="100" spans="23:23" hidden="1" x14ac:dyDescent="0.3"/>
    <row r="101" spans="23:23" hidden="1" x14ac:dyDescent="0.3"/>
    <row r="102" spans="23:23" hidden="1" x14ac:dyDescent="0.3"/>
    <row r="103" spans="23:23" hidden="1" x14ac:dyDescent="0.3"/>
    <row r="104" spans="23:23" hidden="1" x14ac:dyDescent="0.3"/>
    <row r="105" spans="23:23" hidden="1" x14ac:dyDescent="0.3"/>
    <row r="106" spans="23:23" hidden="1" x14ac:dyDescent="0.3"/>
    <row r="107" spans="23:23" hidden="1" x14ac:dyDescent="0.3"/>
    <row r="108" spans="23:23" hidden="1" x14ac:dyDescent="0.3"/>
    <row r="109" spans="23:23" hidden="1" x14ac:dyDescent="0.3"/>
    <row r="110" spans="23:23" hidden="1" x14ac:dyDescent="0.3"/>
    <row r="111" spans="23:23" hidden="1" x14ac:dyDescent="0.3"/>
    <row r="112" spans="23:23" hidden="1" x14ac:dyDescent="0.3"/>
    <row r="113" spans="1:23" hidden="1" x14ac:dyDescent="0.3"/>
    <row r="114" spans="1:23" ht="19.5" customHeight="1" x14ac:dyDescent="0.3"/>
    <row r="115" spans="1:23" ht="19.5" customHeight="1" x14ac:dyDescent="0.3"/>
    <row r="116" spans="1:23" ht="21.75" customHeight="1" x14ac:dyDescent="0.3">
      <c r="A116" s="4" t="s">
        <v>34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27" customHeight="1" x14ac:dyDescent="0.3">
      <c r="A117" s="5" t="s">
        <v>35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8" customHeight="1" x14ac:dyDescent="0.3">
      <c r="A118" s="6" t="s">
        <v>36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3.7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3" ht="19.5" customHeight="1" x14ac:dyDescent="0.3">
      <c r="A120" s="8" t="s">
        <v>37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1:23" s="10" customFormat="1" ht="2.2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ht="30.75" customHeight="1" x14ac:dyDescent="0.3">
      <c r="A122" s="11" t="s">
        <v>38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2"/>
      <c r="L122" s="13"/>
      <c r="M122" s="14"/>
      <c r="N122" s="11" t="s">
        <v>39</v>
      </c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 ht="15" customHeight="1" thickBot="1" x14ac:dyDescent="0.35">
      <c r="A123" s="15" t="s">
        <v>40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6"/>
      <c r="L123" s="17"/>
      <c r="M123" s="14"/>
      <c r="N123" s="15" t="s">
        <v>41</v>
      </c>
      <c r="O123" s="15"/>
      <c r="P123" s="15"/>
      <c r="Q123" s="15"/>
      <c r="R123" s="15"/>
      <c r="S123" s="15"/>
      <c r="T123" s="15"/>
      <c r="U123" s="15"/>
      <c r="V123" s="15"/>
    </row>
    <row r="124" spans="1:23" ht="26.25" customHeight="1" thickTop="1" x14ac:dyDescent="0.3">
      <c r="A124" s="18" t="s">
        <v>42</v>
      </c>
      <c r="B124" s="19" t="s">
        <v>43</v>
      </c>
      <c r="C124" s="18">
        <v>2014</v>
      </c>
      <c r="D124" s="18">
        <v>2013</v>
      </c>
      <c r="E124" s="18">
        <v>2012</v>
      </c>
      <c r="F124" s="18">
        <v>2011</v>
      </c>
      <c r="G124" s="18">
        <v>2010</v>
      </c>
      <c r="H124" s="18">
        <v>2009</v>
      </c>
      <c r="I124" s="20" t="s">
        <v>44</v>
      </c>
      <c r="J124" s="21"/>
      <c r="K124" s="22"/>
      <c r="L124" s="23"/>
      <c r="M124" s="14"/>
      <c r="N124" s="18" t="s">
        <v>42</v>
      </c>
      <c r="O124" s="19" t="s">
        <v>43</v>
      </c>
      <c r="P124" s="18">
        <v>2014</v>
      </c>
      <c r="Q124" s="18">
        <v>2013</v>
      </c>
      <c r="R124" s="18">
        <v>2012</v>
      </c>
      <c r="S124" s="18">
        <v>2011</v>
      </c>
      <c r="T124" s="18">
        <v>2010</v>
      </c>
      <c r="U124" s="18">
        <v>2009</v>
      </c>
      <c r="V124" s="20" t="s">
        <v>44</v>
      </c>
      <c r="W124" s="21"/>
    </row>
    <row r="125" spans="1:23" ht="13.5" customHeight="1" x14ac:dyDescent="0.3">
      <c r="A125" s="24" t="s">
        <v>45</v>
      </c>
      <c r="B125" s="25">
        <v>8</v>
      </c>
      <c r="C125" s="25">
        <v>7</v>
      </c>
      <c r="D125" s="26">
        <v>11</v>
      </c>
      <c r="E125" s="26">
        <v>7</v>
      </c>
      <c r="F125" s="26">
        <v>13</v>
      </c>
      <c r="G125" s="26">
        <v>13</v>
      </c>
      <c r="H125" s="27">
        <v>20</v>
      </c>
      <c r="I125" s="28">
        <f>SUM(B125:H125)</f>
        <v>79</v>
      </c>
      <c r="J125" s="29"/>
      <c r="K125" s="30"/>
      <c r="L125" s="31"/>
      <c r="M125" s="30"/>
      <c r="N125" s="24" t="s">
        <v>45</v>
      </c>
      <c r="O125" s="25">
        <v>17</v>
      </c>
      <c r="P125" s="25">
        <v>14</v>
      </c>
      <c r="Q125" s="26">
        <v>11</v>
      </c>
      <c r="R125" s="26">
        <v>14</v>
      </c>
      <c r="S125" s="26">
        <v>11</v>
      </c>
      <c r="T125" s="26">
        <v>6</v>
      </c>
      <c r="U125" s="27">
        <v>4</v>
      </c>
      <c r="V125" s="28">
        <f t="shared" ref="V125:V136" si="0">SUM(O125:U125)</f>
        <v>77</v>
      </c>
      <c r="W125" s="29"/>
    </row>
    <row r="126" spans="1:23" ht="13.5" customHeight="1" x14ac:dyDescent="0.3">
      <c r="A126" s="32" t="s">
        <v>46</v>
      </c>
      <c r="B126" s="33"/>
      <c r="C126" s="33">
        <v>10</v>
      </c>
      <c r="D126" s="34">
        <v>6</v>
      </c>
      <c r="E126" s="34">
        <v>6</v>
      </c>
      <c r="F126" s="34">
        <v>7</v>
      </c>
      <c r="G126" s="34">
        <v>10</v>
      </c>
      <c r="H126" s="35">
        <v>12</v>
      </c>
      <c r="I126" s="36">
        <f t="shared" ref="I126:I136" si="1">SUM(B126:H126)</f>
        <v>51</v>
      </c>
      <c r="J126" s="37"/>
      <c r="K126" s="30"/>
      <c r="L126" s="31"/>
      <c r="M126" s="30"/>
      <c r="N126" s="32" t="s">
        <v>46</v>
      </c>
      <c r="O126" s="33"/>
      <c r="P126" s="33">
        <v>17</v>
      </c>
      <c r="Q126" s="34">
        <v>10</v>
      </c>
      <c r="R126" s="34">
        <v>6</v>
      </c>
      <c r="S126" s="34">
        <v>5</v>
      </c>
      <c r="T126" s="34">
        <v>7</v>
      </c>
      <c r="U126" s="35">
        <v>3</v>
      </c>
      <c r="V126" s="36">
        <f t="shared" si="0"/>
        <v>48</v>
      </c>
      <c r="W126" s="37"/>
    </row>
    <row r="127" spans="1:23" ht="13.5" customHeight="1" x14ac:dyDescent="0.3">
      <c r="A127" s="24" t="s">
        <v>47</v>
      </c>
      <c r="B127" s="25"/>
      <c r="C127" s="25">
        <v>11</v>
      </c>
      <c r="D127" s="26">
        <v>7</v>
      </c>
      <c r="E127" s="26">
        <v>8</v>
      </c>
      <c r="F127" s="26">
        <v>8</v>
      </c>
      <c r="G127" s="26">
        <v>7</v>
      </c>
      <c r="H127" s="27">
        <v>8</v>
      </c>
      <c r="I127" s="28">
        <f t="shared" si="1"/>
        <v>49</v>
      </c>
      <c r="J127" s="29"/>
      <c r="K127" s="30"/>
      <c r="L127" s="31"/>
      <c r="M127" s="30"/>
      <c r="N127" s="24" t="s">
        <v>47</v>
      </c>
      <c r="O127" s="25"/>
      <c r="P127" s="25">
        <v>18</v>
      </c>
      <c r="Q127" s="26">
        <v>7</v>
      </c>
      <c r="R127" s="26">
        <v>8</v>
      </c>
      <c r="S127" s="26">
        <v>7</v>
      </c>
      <c r="T127" s="26">
        <v>5</v>
      </c>
      <c r="U127" s="27">
        <v>8</v>
      </c>
      <c r="V127" s="28">
        <f t="shared" si="0"/>
        <v>53</v>
      </c>
      <c r="W127" s="29"/>
    </row>
    <row r="128" spans="1:23" ht="13.5" customHeight="1" x14ac:dyDescent="0.3">
      <c r="A128" s="32" t="s">
        <v>48</v>
      </c>
      <c r="B128" s="33"/>
      <c r="C128" s="33">
        <v>11</v>
      </c>
      <c r="D128" s="34">
        <v>8</v>
      </c>
      <c r="E128" s="34">
        <v>3</v>
      </c>
      <c r="F128" s="34">
        <v>6</v>
      </c>
      <c r="G128" s="34">
        <v>14</v>
      </c>
      <c r="H128" s="35">
        <v>12</v>
      </c>
      <c r="I128" s="36">
        <f t="shared" si="1"/>
        <v>54</v>
      </c>
      <c r="J128" s="37"/>
      <c r="K128" s="30"/>
      <c r="L128" s="31"/>
      <c r="M128" s="30"/>
      <c r="N128" s="32" t="s">
        <v>48</v>
      </c>
      <c r="O128" s="33"/>
      <c r="P128" s="33">
        <v>10</v>
      </c>
      <c r="Q128" s="34">
        <v>7</v>
      </c>
      <c r="R128" s="34">
        <v>10</v>
      </c>
      <c r="S128" s="34">
        <v>8</v>
      </c>
      <c r="T128" s="34">
        <v>3</v>
      </c>
      <c r="U128" s="35">
        <v>6</v>
      </c>
      <c r="V128" s="36">
        <f t="shared" si="0"/>
        <v>44</v>
      </c>
      <c r="W128" s="37"/>
    </row>
    <row r="129" spans="1:24" ht="13.5" customHeight="1" x14ac:dyDescent="0.3">
      <c r="A129" s="24" t="s">
        <v>49</v>
      </c>
      <c r="B129" s="25"/>
      <c r="C129" s="25">
        <v>8</v>
      </c>
      <c r="D129" s="26">
        <v>12</v>
      </c>
      <c r="E129" s="26">
        <v>7</v>
      </c>
      <c r="F129" s="26">
        <v>3</v>
      </c>
      <c r="G129" s="26">
        <v>7</v>
      </c>
      <c r="H129" s="27">
        <v>10</v>
      </c>
      <c r="I129" s="28">
        <f t="shared" si="1"/>
        <v>47</v>
      </c>
      <c r="J129" s="29"/>
      <c r="K129" s="30"/>
      <c r="L129" s="31"/>
      <c r="M129" s="30"/>
      <c r="N129" s="24" t="s">
        <v>49</v>
      </c>
      <c r="O129" s="25"/>
      <c r="P129" s="25">
        <v>15</v>
      </c>
      <c r="Q129" s="26">
        <v>16</v>
      </c>
      <c r="R129" s="26">
        <v>10</v>
      </c>
      <c r="S129" s="26">
        <v>3</v>
      </c>
      <c r="T129" s="26">
        <v>3</v>
      </c>
      <c r="U129" s="27">
        <v>9</v>
      </c>
      <c r="V129" s="28">
        <f t="shared" si="0"/>
        <v>56</v>
      </c>
      <c r="W129" s="29"/>
    </row>
    <row r="130" spans="1:24" s="38" customFormat="1" ht="13.5" customHeight="1" x14ac:dyDescent="0.3">
      <c r="A130" s="32" t="s">
        <v>50</v>
      </c>
      <c r="B130" s="33"/>
      <c r="C130" s="33">
        <v>9</v>
      </c>
      <c r="D130" s="34">
        <v>11</v>
      </c>
      <c r="E130" s="34">
        <v>7</v>
      </c>
      <c r="F130" s="34">
        <v>1</v>
      </c>
      <c r="G130" s="34">
        <v>5</v>
      </c>
      <c r="H130" s="35">
        <v>8</v>
      </c>
      <c r="I130" s="36">
        <f t="shared" si="1"/>
        <v>41</v>
      </c>
      <c r="J130" s="37"/>
      <c r="K130" s="30"/>
      <c r="L130" s="31"/>
      <c r="M130" s="30"/>
      <c r="N130" s="32" t="s">
        <v>50</v>
      </c>
      <c r="O130" s="33"/>
      <c r="P130" s="33">
        <v>14</v>
      </c>
      <c r="Q130" s="34">
        <v>14</v>
      </c>
      <c r="R130" s="34">
        <v>6</v>
      </c>
      <c r="S130" s="34">
        <v>0</v>
      </c>
      <c r="T130" s="34">
        <v>3</v>
      </c>
      <c r="U130" s="35">
        <v>3</v>
      </c>
      <c r="V130" s="36">
        <f t="shared" si="0"/>
        <v>40</v>
      </c>
      <c r="W130" s="37"/>
    </row>
    <row r="131" spans="1:24" s="38" customFormat="1" ht="13.5" customHeight="1" x14ac:dyDescent="0.3">
      <c r="A131" s="24" t="s">
        <v>51</v>
      </c>
      <c r="B131" s="25"/>
      <c r="C131" s="25">
        <v>10</v>
      </c>
      <c r="D131" s="26">
        <v>8</v>
      </c>
      <c r="E131" s="26">
        <v>8</v>
      </c>
      <c r="F131" s="26">
        <v>5</v>
      </c>
      <c r="G131" s="26">
        <v>13</v>
      </c>
      <c r="H131" s="27">
        <v>12</v>
      </c>
      <c r="I131" s="28">
        <f t="shared" si="1"/>
        <v>56</v>
      </c>
      <c r="J131" s="29"/>
      <c r="K131" s="30"/>
      <c r="L131" s="31"/>
      <c r="M131" s="30"/>
      <c r="N131" s="24" t="s">
        <v>51</v>
      </c>
      <c r="O131" s="25"/>
      <c r="P131" s="25">
        <v>20</v>
      </c>
      <c r="Q131" s="26">
        <v>18</v>
      </c>
      <c r="R131" s="26">
        <v>8</v>
      </c>
      <c r="S131" s="26">
        <v>1</v>
      </c>
      <c r="T131" s="26">
        <v>2</v>
      </c>
      <c r="U131" s="27">
        <v>1</v>
      </c>
      <c r="V131" s="28">
        <f t="shared" si="0"/>
        <v>50</v>
      </c>
      <c r="W131" s="29"/>
    </row>
    <row r="132" spans="1:24" s="38" customFormat="1" ht="13.5" customHeight="1" x14ac:dyDescent="0.3">
      <c r="A132" s="32" t="s">
        <v>52</v>
      </c>
      <c r="B132" s="33"/>
      <c r="C132" s="33">
        <v>1</v>
      </c>
      <c r="D132" s="34">
        <v>15</v>
      </c>
      <c r="E132" s="34">
        <v>10</v>
      </c>
      <c r="F132" s="34">
        <v>7</v>
      </c>
      <c r="G132" s="34">
        <v>11</v>
      </c>
      <c r="H132" s="35">
        <v>13</v>
      </c>
      <c r="I132" s="36">
        <f t="shared" si="1"/>
        <v>57</v>
      </c>
      <c r="J132" s="37"/>
      <c r="K132" s="30"/>
      <c r="L132" s="31"/>
      <c r="M132" s="30"/>
      <c r="N132" s="32" t="s">
        <v>52</v>
      </c>
      <c r="O132" s="33"/>
      <c r="P132" s="33">
        <v>16</v>
      </c>
      <c r="Q132" s="34">
        <v>10</v>
      </c>
      <c r="R132" s="34">
        <v>9</v>
      </c>
      <c r="S132" s="34">
        <v>5</v>
      </c>
      <c r="T132" s="34">
        <v>4</v>
      </c>
      <c r="U132" s="35">
        <v>10</v>
      </c>
      <c r="V132" s="36">
        <f t="shared" si="0"/>
        <v>54</v>
      </c>
      <c r="W132" s="37"/>
    </row>
    <row r="133" spans="1:24" s="38" customFormat="1" ht="13.5" customHeight="1" x14ac:dyDescent="0.3">
      <c r="A133" s="24" t="s">
        <v>53</v>
      </c>
      <c r="B133" s="26"/>
      <c r="C133" s="26">
        <v>2</v>
      </c>
      <c r="D133" s="26">
        <v>7</v>
      </c>
      <c r="E133" s="26">
        <v>7</v>
      </c>
      <c r="F133" s="26">
        <v>8</v>
      </c>
      <c r="G133" s="26">
        <v>6</v>
      </c>
      <c r="H133" s="27">
        <v>13</v>
      </c>
      <c r="I133" s="28">
        <f t="shared" si="1"/>
        <v>43</v>
      </c>
      <c r="J133" s="29"/>
      <c r="K133" s="30"/>
      <c r="L133" s="31"/>
      <c r="M133" s="30"/>
      <c r="N133" s="24" t="s">
        <v>53</v>
      </c>
      <c r="O133" s="26"/>
      <c r="P133" s="26">
        <v>15</v>
      </c>
      <c r="Q133" s="26">
        <v>18</v>
      </c>
      <c r="R133" s="26">
        <v>3</v>
      </c>
      <c r="S133" s="26">
        <v>5</v>
      </c>
      <c r="T133" s="26">
        <v>7</v>
      </c>
      <c r="U133" s="27">
        <v>3</v>
      </c>
      <c r="V133" s="28">
        <f t="shared" si="0"/>
        <v>51</v>
      </c>
      <c r="W133" s="29"/>
    </row>
    <row r="134" spans="1:24" s="38" customFormat="1" ht="13.5" customHeight="1" x14ac:dyDescent="0.3">
      <c r="A134" s="32" t="s">
        <v>54</v>
      </c>
      <c r="B134" s="33"/>
      <c r="C134" s="33">
        <v>8</v>
      </c>
      <c r="D134" s="34">
        <v>16</v>
      </c>
      <c r="E134" s="34">
        <v>1</v>
      </c>
      <c r="F134" s="34">
        <v>6</v>
      </c>
      <c r="G134" s="34">
        <v>14</v>
      </c>
      <c r="H134" s="35">
        <v>11</v>
      </c>
      <c r="I134" s="36">
        <f t="shared" si="1"/>
        <v>56</v>
      </c>
      <c r="J134" s="37"/>
      <c r="K134" s="30"/>
      <c r="L134" s="31"/>
      <c r="M134" s="30"/>
      <c r="N134" s="32" t="s">
        <v>54</v>
      </c>
      <c r="O134" s="33"/>
      <c r="P134" s="33">
        <v>18</v>
      </c>
      <c r="Q134" s="34">
        <v>13</v>
      </c>
      <c r="R134" s="34">
        <v>7</v>
      </c>
      <c r="S134" s="34">
        <v>12</v>
      </c>
      <c r="T134" s="34">
        <v>3</v>
      </c>
      <c r="U134" s="35">
        <v>7</v>
      </c>
      <c r="V134" s="36">
        <f t="shared" si="0"/>
        <v>60</v>
      </c>
      <c r="W134" s="37"/>
    </row>
    <row r="135" spans="1:24" s="38" customFormat="1" ht="13.5" customHeight="1" x14ac:dyDescent="0.3">
      <c r="A135" s="24" t="s">
        <v>55</v>
      </c>
      <c r="B135" s="25"/>
      <c r="C135" s="25">
        <v>9</v>
      </c>
      <c r="D135" s="26">
        <v>19</v>
      </c>
      <c r="E135" s="26">
        <v>11</v>
      </c>
      <c r="F135" s="26">
        <v>16</v>
      </c>
      <c r="G135" s="26">
        <v>12</v>
      </c>
      <c r="H135" s="27">
        <v>10</v>
      </c>
      <c r="I135" s="28">
        <f t="shared" si="1"/>
        <v>77</v>
      </c>
      <c r="J135" s="29"/>
      <c r="K135" s="30"/>
      <c r="L135" s="31"/>
      <c r="M135" s="30"/>
      <c r="N135" s="24" t="s">
        <v>55</v>
      </c>
      <c r="O135" s="25"/>
      <c r="P135" s="25">
        <v>15</v>
      </c>
      <c r="Q135" s="26">
        <v>14</v>
      </c>
      <c r="R135" s="26">
        <v>5</v>
      </c>
      <c r="S135" s="26">
        <v>5</v>
      </c>
      <c r="T135" s="26">
        <v>3</v>
      </c>
      <c r="U135" s="27">
        <v>4</v>
      </c>
      <c r="V135" s="28">
        <f t="shared" si="0"/>
        <v>46</v>
      </c>
      <c r="W135" s="29"/>
    </row>
    <row r="136" spans="1:24" s="38" customFormat="1" ht="13.5" customHeight="1" x14ac:dyDescent="0.3">
      <c r="A136" s="32" t="s">
        <v>56</v>
      </c>
      <c r="B136" s="33"/>
      <c r="C136" s="33">
        <v>10</v>
      </c>
      <c r="D136" s="34">
        <v>11</v>
      </c>
      <c r="E136" s="34">
        <v>8</v>
      </c>
      <c r="F136" s="34">
        <v>13</v>
      </c>
      <c r="G136" s="34">
        <v>9</v>
      </c>
      <c r="H136" s="35">
        <v>10</v>
      </c>
      <c r="I136" s="36">
        <f t="shared" si="1"/>
        <v>61</v>
      </c>
      <c r="J136" s="37"/>
      <c r="K136" s="30"/>
      <c r="L136" s="31"/>
      <c r="M136" s="30"/>
      <c r="N136" s="32" t="s">
        <v>56</v>
      </c>
      <c r="O136" s="33"/>
      <c r="P136" s="33">
        <v>14</v>
      </c>
      <c r="Q136" s="34">
        <v>13</v>
      </c>
      <c r="R136" s="34">
        <v>5</v>
      </c>
      <c r="S136" s="34">
        <v>4</v>
      </c>
      <c r="T136" s="34">
        <v>1</v>
      </c>
      <c r="U136" s="35">
        <v>6</v>
      </c>
      <c r="V136" s="36">
        <f t="shared" si="0"/>
        <v>43</v>
      </c>
      <c r="W136" s="37"/>
    </row>
    <row r="137" spans="1:24" s="38" customFormat="1" ht="13.5" customHeight="1" thickBot="1" x14ac:dyDescent="0.35">
      <c r="A137" s="18" t="s">
        <v>57</v>
      </c>
      <c r="B137" s="18">
        <f>SUM(B125:B136)</f>
        <v>8</v>
      </c>
      <c r="C137" s="18">
        <v>96</v>
      </c>
      <c r="D137" s="18">
        <f>SUM(D125:D136)</f>
        <v>131</v>
      </c>
      <c r="E137" s="18">
        <f>SUM(E125:E136)</f>
        <v>83</v>
      </c>
      <c r="F137" s="18">
        <f>SUM(F125:F136)</f>
        <v>93</v>
      </c>
      <c r="G137" s="18">
        <f>SUM(G125:G136)</f>
        <v>121</v>
      </c>
      <c r="H137" s="18">
        <f>SUM(H125:H136)</f>
        <v>139</v>
      </c>
      <c r="I137" s="39">
        <f>SUM(I125:J136)</f>
        <v>671</v>
      </c>
      <c r="J137" s="40"/>
      <c r="K137" s="22"/>
      <c r="L137" s="23"/>
      <c r="M137" s="22"/>
      <c r="N137" s="18" t="s">
        <v>57</v>
      </c>
      <c r="O137" s="18">
        <f t="shared" ref="O137:V137" si="2">SUM(O125:O136)</f>
        <v>17</v>
      </c>
      <c r="P137" s="18">
        <f t="shared" si="2"/>
        <v>186</v>
      </c>
      <c r="Q137" s="18">
        <f t="shared" si="2"/>
        <v>151</v>
      </c>
      <c r="R137" s="18">
        <f t="shared" si="2"/>
        <v>91</v>
      </c>
      <c r="S137" s="18">
        <f t="shared" si="2"/>
        <v>66</v>
      </c>
      <c r="T137" s="18">
        <f t="shared" si="2"/>
        <v>47</v>
      </c>
      <c r="U137" s="18">
        <f t="shared" si="2"/>
        <v>64</v>
      </c>
      <c r="V137" s="39">
        <f t="shared" si="2"/>
        <v>622</v>
      </c>
      <c r="W137" s="40"/>
    </row>
    <row r="138" spans="1:24" s="38" customFormat="1" ht="15" customHeight="1" thickTop="1" x14ac:dyDescent="0.3">
      <c r="A138" s="41" t="s">
        <v>58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2"/>
      <c r="L138" s="43"/>
      <c r="M138" s="42"/>
      <c r="N138" s="41" t="s">
        <v>59</v>
      </c>
      <c r="O138" s="41"/>
      <c r="P138" s="41"/>
      <c r="Q138" s="41"/>
      <c r="R138" s="41"/>
      <c r="S138" s="41"/>
      <c r="T138" s="41"/>
      <c r="U138" s="41"/>
      <c r="V138" s="41"/>
      <c r="W138" s="41"/>
      <c r="X138" s="42"/>
    </row>
    <row r="139" spans="1:24" s="38" customFormat="1" ht="18.75" customHeight="1" thickBot="1" x14ac:dyDescent="0.35">
      <c r="A139" s="44" t="s">
        <v>60</v>
      </c>
      <c r="B139" s="44"/>
      <c r="C139" s="44"/>
      <c r="D139" s="44"/>
      <c r="E139" s="44"/>
      <c r="F139" s="44"/>
      <c r="G139" s="44"/>
      <c r="H139" s="44"/>
      <c r="I139" s="44"/>
      <c r="J139" s="44"/>
      <c r="K139" s="45"/>
      <c r="L139" s="46"/>
      <c r="M139" s="45"/>
      <c r="N139" s="44" t="s">
        <v>61</v>
      </c>
      <c r="O139" s="44"/>
      <c r="P139" s="44"/>
      <c r="Q139" s="44"/>
      <c r="R139" s="44"/>
      <c r="S139" s="44"/>
      <c r="T139" s="44"/>
      <c r="U139" s="44"/>
      <c r="V139" s="44"/>
      <c r="W139" s="44"/>
    </row>
    <row r="140" spans="1:24" s="38" customFormat="1" ht="27" customHeight="1" thickTop="1" x14ac:dyDescent="0.3">
      <c r="A140" s="47" t="s">
        <v>62</v>
      </c>
      <c r="B140" s="19">
        <v>2015</v>
      </c>
      <c r="C140" s="19">
        <v>2014</v>
      </c>
      <c r="D140" s="19">
        <v>2013</v>
      </c>
      <c r="E140" s="19">
        <v>2012</v>
      </c>
      <c r="F140" s="19">
        <v>2011</v>
      </c>
      <c r="G140" s="19" t="s">
        <v>63</v>
      </c>
      <c r="H140" s="48" t="s">
        <v>44</v>
      </c>
      <c r="I140" s="49"/>
      <c r="J140" s="50" t="s">
        <v>64</v>
      </c>
      <c r="K140" s="51"/>
      <c r="L140" s="52"/>
      <c r="M140" s="51"/>
      <c r="N140" s="47" t="s">
        <v>62</v>
      </c>
      <c r="O140" s="19">
        <v>2015</v>
      </c>
      <c r="P140" s="19">
        <v>2014</v>
      </c>
      <c r="Q140" s="19">
        <v>2013</v>
      </c>
      <c r="R140" s="19">
        <v>2012</v>
      </c>
      <c r="S140" s="19">
        <v>2011</v>
      </c>
      <c r="T140" s="19" t="s">
        <v>63</v>
      </c>
      <c r="U140" s="48" t="s">
        <v>44</v>
      </c>
      <c r="V140" s="49"/>
      <c r="W140" s="53" t="s">
        <v>64</v>
      </c>
    </row>
    <row r="141" spans="1:24" s="38" customFormat="1" ht="12.75" customHeight="1" x14ac:dyDescent="0.3">
      <c r="A141" s="54" t="s">
        <v>65</v>
      </c>
      <c r="B141" s="55">
        <v>0</v>
      </c>
      <c r="C141" s="56">
        <v>0</v>
      </c>
      <c r="D141" s="56">
        <v>1</v>
      </c>
      <c r="E141" s="56">
        <v>2</v>
      </c>
      <c r="F141" s="56">
        <v>2</v>
      </c>
      <c r="G141" s="56">
        <v>2</v>
      </c>
      <c r="H141" s="57">
        <f t="shared" ref="H141:H166" si="3">SUM(B141:G141)</f>
        <v>7</v>
      </c>
      <c r="I141" s="58"/>
      <c r="J141" s="59">
        <f t="shared" ref="J141:J166" si="4">H141/$U$166</f>
        <v>1.1254019292604502E-2</v>
      </c>
      <c r="K141" s="60"/>
      <c r="L141" s="61"/>
      <c r="M141" s="60"/>
      <c r="N141" s="54" t="s">
        <v>65</v>
      </c>
      <c r="O141" s="55">
        <v>0</v>
      </c>
      <c r="P141" s="56">
        <v>4</v>
      </c>
      <c r="Q141" s="56">
        <v>2</v>
      </c>
      <c r="R141" s="56">
        <v>1</v>
      </c>
      <c r="S141" s="56">
        <v>0</v>
      </c>
      <c r="T141" s="56">
        <v>1</v>
      </c>
      <c r="U141" s="57">
        <f t="shared" ref="U141:U166" si="5">SUM(O141:T141)</f>
        <v>8</v>
      </c>
      <c r="V141" s="58"/>
      <c r="W141" s="62">
        <f t="shared" ref="W141:W166" si="6">U141/$U$166</f>
        <v>1.2861736334405145E-2</v>
      </c>
    </row>
    <row r="142" spans="1:24" s="38" customFormat="1" ht="12.75" customHeight="1" x14ac:dyDescent="0.3">
      <c r="A142" s="63" t="s">
        <v>66</v>
      </c>
      <c r="B142" s="64">
        <v>0</v>
      </c>
      <c r="C142" s="64">
        <v>2</v>
      </c>
      <c r="D142" s="64">
        <v>4</v>
      </c>
      <c r="E142" s="64">
        <v>2</v>
      </c>
      <c r="F142" s="64">
        <v>8</v>
      </c>
      <c r="G142" s="64">
        <v>12</v>
      </c>
      <c r="H142" s="65">
        <f t="shared" si="3"/>
        <v>28</v>
      </c>
      <c r="I142" s="66"/>
      <c r="J142" s="67">
        <f t="shared" si="4"/>
        <v>4.5016077170418008E-2</v>
      </c>
      <c r="K142" s="60"/>
      <c r="L142" s="61"/>
      <c r="M142" s="60"/>
      <c r="N142" s="63" t="s">
        <v>66</v>
      </c>
      <c r="O142" s="64">
        <v>0</v>
      </c>
      <c r="P142" s="64">
        <v>4</v>
      </c>
      <c r="Q142" s="64">
        <v>8</v>
      </c>
      <c r="R142" s="64">
        <v>7</v>
      </c>
      <c r="S142" s="64">
        <v>3</v>
      </c>
      <c r="T142" s="64">
        <v>4</v>
      </c>
      <c r="U142" s="65">
        <f t="shared" si="5"/>
        <v>26</v>
      </c>
      <c r="V142" s="66"/>
      <c r="W142" s="68">
        <f t="shared" si="6"/>
        <v>4.1800643086816719E-2</v>
      </c>
    </row>
    <row r="143" spans="1:24" s="38" customFormat="1" ht="12.75" customHeight="1" x14ac:dyDescent="0.3">
      <c r="A143" s="54" t="s">
        <v>67</v>
      </c>
      <c r="B143" s="56">
        <v>0</v>
      </c>
      <c r="C143" s="56">
        <v>0</v>
      </c>
      <c r="D143" s="56">
        <v>3</v>
      </c>
      <c r="E143" s="56">
        <v>0</v>
      </c>
      <c r="F143" s="56">
        <v>0</v>
      </c>
      <c r="G143" s="56">
        <v>2</v>
      </c>
      <c r="H143" s="57">
        <f t="shared" si="3"/>
        <v>5</v>
      </c>
      <c r="I143" s="58"/>
      <c r="J143" s="59">
        <f t="shared" si="4"/>
        <v>8.0385852090032149E-3</v>
      </c>
      <c r="K143" s="60"/>
      <c r="L143" s="61"/>
      <c r="M143" s="60"/>
      <c r="N143" s="54" t="s">
        <v>67</v>
      </c>
      <c r="O143" s="56">
        <v>0</v>
      </c>
      <c r="P143" s="56">
        <v>3</v>
      </c>
      <c r="Q143" s="56">
        <v>1</v>
      </c>
      <c r="R143" s="56">
        <v>0</v>
      </c>
      <c r="S143" s="56">
        <v>3</v>
      </c>
      <c r="T143" s="56">
        <v>0</v>
      </c>
      <c r="U143" s="57">
        <f t="shared" si="5"/>
        <v>7</v>
      </c>
      <c r="V143" s="58"/>
      <c r="W143" s="62">
        <f t="shared" si="6"/>
        <v>1.1254019292604502E-2</v>
      </c>
    </row>
    <row r="144" spans="1:24" s="38" customFormat="1" ht="12.75" customHeight="1" x14ac:dyDescent="0.3">
      <c r="A144" s="63" t="s">
        <v>68</v>
      </c>
      <c r="B144" s="64">
        <v>1</v>
      </c>
      <c r="C144" s="64">
        <v>10</v>
      </c>
      <c r="D144" s="64">
        <v>4</v>
      </c>
      <c r="E144" s="64">
        <v>4</v>
      </c>
      <c r="F144" s="64">
        <v>9</v>
      </c>
      <c r="G144" s="64">
        <v>16</v>
      </c>
      <c r="H144" s="65">
        <f t="shared" si="3"/>
        <v>44</v>
      </c>
      <c r="I144" s="66"/>
      <c r="J144" s="67">
        <f t="shared" si="4"/>
        <v>7.0739549839228297E-2</v>
      </c>
      <c r="K144" s="60"/>
      <c r="L144" s="61"/>
      <c r="M144" s="60"/>
      <c r="N144" s="63" t="s">
        <v>68</v>
      </c>
      <c r="O144" s="64">
        <v>1</v>
      </c>
      <c r="P144" s="64">
        <v>20</v>
      </c>
      <c r="Q144" s="64">
        <v>3</v>
      </c>
      <c r="R144" s="64">
        <v>4</v>
      </c>
      <c r="S144" s="64">
        <v>6</v>
      </c>
      <c r="T144" s="64">
        <v>10</v>
      </c>
      <c r="U144" s="65">
        <f t="shared" si="5"/>
        <v>44</v>
      </c>
      <c r="V144" s="66"/>
      <c r="W144" s="68">
        <f t="shared" si="6"/>
        <v>7.0739549839228297E-2</v>
      </c>
    </row>
    <row r="145" spans="1:33" s="38" customFormat="1" ht="12.75" customHeight="1" x14ac:dyDescent="0.3">
      <c r="A145" s="54" t="s">
        <v>69</v>
      </c>
      <c r="B145" s="56">
        <v>0</v>
      </c>
      <c r="C145" s="56">
        <v>4</v>
      </c>
      <c r="D145" s="56">
        <v>6</v>
      </c>
      <c r="E145" s="56">
        <v>5</v>
      </c>
      <c r="F145" s="56">
        <v>1</v>
      </c>
      <c r="G145" s="56">
        <v>20</v>
      </c>
      <c r="H145" s="57">
        <f t="shared" si="3"/>
        <v>36</v>
      </c>
      <c r="I145" s="58"/>
      <c r="J145" s="59">
        <f t="shared" si="4"/>
        <v>5.7877813504823149E-2</v>
      </c>
      <c r="K145" s="60"/>
      <c r="L145" s="61"/>
      <c r="M145" s="60"/>
      <c r="N145" s="54" t="s">
        <v>69</v>
      </c>
      <c r="O145" s="56">
        <v>0</v>
      </c>
      <c r="P145" s="56">
        <v>5</v>
      </c>
      <c r="Q145" s="56">
        <v>5</v>
      </c>
      <c r="R145" s="56">
        <v>9</v>
      </c>
      <c r="S145" s="56">
        <v>4</v>
      </c>
      <c r="T145" s="56">
        <v>6</v>
      </c>
      <c r="U145" s="57">
        <f t="shared" si="5"/>
        <v>29</v>
      </c>
      <c r="V145" s="58"/>
      <c r="W145" s="62">
        <f t="shared" si="6"/>
        <v>4.6623794212218649E-2</v>
      </c>
    </row>
    <row r="146" spans="1:33" s="38" customFormat="1" ht="12.75" customHeight="1" x14ac:dyDescent="0.3">
      <c r="A146" s="63" t="s">
        <v>70</v>
      </c>
      <c r="B146" s="64">
        <v>0</v>
      </c>
      <c r="C146" s="64">
        <v>1</v>
      </c>
      <c r="D146" s="64">
        <v>4</v>
      </c>
      <c r="E146" s="64">
        <v>1</v>
      </c>
      <c r="F146" s="64">
        <v>0</v>
      </c>
      <c r="G146" s="64">
        <v>6</v>
      </c>
      <c r="H146" s="65">
        <f t="shared" si="3"/>
        <v>12</v>
      </c>
      <c r="I146" s="66"/>
      <c r="J146" s="67">
        <f t="shared" si="4"/>
        <v>1.9292604501607719E-2</v>
      </c>
      <c r="K146" s="60"/>
      <c r="L146" s="61"/>
      <c r="M146" s="60"/>
      <c r="N146" s="63" t="s">
        <v>70</v>
      </c>
      <c r="O146" s="64">
        <v>1</v>
      </c>
      <c r="P146" s="64">
        <v>5</v>
      </c>
      <c r="Q146" s="64">
        <v>6</v>
      </c>
      <c r="R146" s="64">
        <v>6</v>
      </c>
      <c r="S146" s="64">
        <v>0</v>
      </c>
      <c r="T146" s="64">
        <v>0</v>
      </c>
      <c r="U146" s="65">
        <f t="shared" si="5"/>
        <v>18</v>
      </c>
      <c r="V146" s="66"/>
      <c r="W146" s="68">
        <f t="shared" si="6"/>
        <v>2.8938906752411574E-2</v>
      </c>
    </row>
    <row r="147" spans="1:33" s="38" customFormat="1" ht="12.75" customHeight="1" x14ac:dyDescent="0.3">
      <c r="A147" s="54" t="s">
        <v>71</v>
      </c>
      <c r="B147" s="56">
        <v>0</v>
      </c>
      <c r="C147" s="56">
        <v>3</v>
      </c>
      <c r="D147" s="56">
        <v>3</v>
      </c>
      <c r="E147" s="56">
        <v>3</v>
      </c>
      <c r="F147" s="56">
        <v>3</v>
      </c>
      <c r="G147" s="56">
        <v>6</v>
      </c>
      <c r="H147" s="57">
        <f t="shared" si="3"/>
        <v>18</v>
      </c>
      <c r="I147" s="58"/>
      <c r="J147" s="59">
        <f t="shared" si="4"/>
        <v>2.8938906752411574E-2</v>
      </c>
      <c r="K147" s="60"/>
      <c r="L147" s="61"/>
      <c r="M147" s="60"/>
      <c r="N147" s="54" t="s">
        <v>71</v>
      </c>
      <c r="O147" s="56">
        <v>0</v>
      </c>
      <c r="P147" s="56">
        <v>3</v>
      </c>
      <c r="Q147" s="56">
        <v>7</v>
      </c>
      <c r="R147" s="56">
        <v>1</v>
      </c>
      <c r="S147" s="56">
        <v>2</v>
      </c>
      <c r="T147" s="56">
        <v>9</v>
      </c>
      <c r="U147" s="57">
        <f t="shared" si="5"/>
        <v>22</v>
      </c>
      <c r="V147" s="58"/>
      <c r="W147" s="62">
        <f t="shared" si="6"/>
        <v>3.5369774919614148E-2</v>
      </c>
    </row>
    <row r="148" spans="1:33" s="38" customFormat="1" ht="12.75" customHeight="1" x14ac:dyDescent="0.3">
      <c r="A148" s="63" t="s">
        <v>72</v>
      </c>
      <c r="B148" s="64">
        <v>1</v>
      </c>
      <c r="C148" s="64">
        <v>6</v>
      </c>
      <c r="D148" s="64">
        <v>6</v>
      </c>
      <c r="E148" s="64">
        <v>2</v>
      </c>
      <c r="F148" s="64">
        <v>3</v>
      </c>
      <c r="G148" s="64">
        <v>12</v>
      </c>
      <c r="H148" s="69">
        <f t="shared" si="3"/>
        <v>30</v>
      </c>
      <c r="I148" s="70"/>
      <c r="J148" s="67">
        <f t="shared" si="4"/>
        <v>4.8231511254019289E-2</v>
      </c>
      <c r="K148" s="60"/>
      <c r="L148" s="61"/>
      <c r="M148" s="60"/>
      <c r="N148" s="63" t="s">
        <v>72</v>
      </c>
      <c r="O148" s="64">
        <v>0</v>
      </c>
      <c r="P148" s="64">
        <v>16</v>
      </c>
      <c r="Q148" s="64">
        <v>7</v>
      </c>
      <c r="R148" s="64">
        <v>1</v>
      </c>
      <c r="S148" s="64">
        <v>2</v>
      </c>
      <c r="T148" s="64">
        <v>1</v>
      </c>
      <c r="U148" s="69">
        <f t="shared" si="5"/>
        <v>27</v>
      </c>
      <c r="V148" s="70"/>
      <c r="W148" s="68">
        <f t="shared" si="6"/>
        <v>4.3408360128617367E-2</v>
      </c>
    </row>
    <row r="149" spans="1:33" s="38" customFormat="1" ht="12.75" customHeight="1" x14ac:dyDescent="0.3">
      <c r="A149" s="54" t="s">
        <v>73</v>
      </c>
      <c r="B149" s="56">
        <v>0</v>
      </c>
      <c r="C149" s="56">
        <v>0</v>
      </c>
      <c r="D149" s="56">
        <v>2</v>
      </c>
      <c r="E149" s="56">
        <v>2</v>
      </c>
      <c r="F149" s="56">
        <v>1</v>
      </c>
      <c r="G149" s="56">
        <v>2</v>
      </c>
      <c r="H149" s="71">
        <f t="shared" si="3"/>
        <v>7</v>
      </c>
      <c r="I149" s="72"/>
      <c r="J149" s="59">
        <f t="shared" si="4"/>
        <v>1.1254019292604502E-2</v>
      </c>
      <c r="K149" s="60"/>
      <c r="L149" s="61"/>
      <c r="M149" s="60"/>
      <c r="N149" s="54" t="s">
        <v>73</v>
      </c>
      <c r="O149" s="56">
        <v>0</v>
      </c>
      <c r="P149" s="56">
        <v>3</v>
      </c>
      <c r="Q149" s="56">
        <v>4</v>
      </c>
      <c r="R149" s="56">
        <v>3</v>
      </c>
      <c r="S149" s="56">
        <v>0</v>
      </c>
      <c r="T149" s="56">
        <v>2</v>
      </c>
      <c r="U149" s="71">
        <f t="shared" si="5"/>
        <v>12</v>
      </c>
      <c r="V149" s="72"/>
      <c r="W149" s="62">
        <f t="shared" si="6"/>
        <v>1.9292604501607719E-2</v>
      </c>
    </row>
    <row r="150" spans="1:33" s="38" customFormat="1" ht="12.75" customHeight="1" x14ac:dyDescent="0.3">
      <c r="A150" s="63" t="s">
        <v>74</v>
      </c>
      <c r="B150" s="64">
        <v>1</v>
      </c>
      <c r="C150" s="64">
        <v>2</v>
      </c>
      <c r="D150" s="64">
        <v>3</v>
      </c>
      <c r="E150" s="64">
        <v>3</v>
      </c>
      <c r="F150" s="64">
        <v>3</v>
      </c>
      <c r="G150" s="64">
        <v>8</v>
      </c>
      <c r="H150" s="69">
        <f t="shared" si="3"/>
        <v>20</v>
      </c>
      <c r="I150" s="70"/>
      <c r="J150" s="67">
        <f t="shared" si="4"/>
        <v>3.215434083601286E-2</v>
      </c>
      <c r="K150" s="60"/>
      <c r="L150" s="61"/>
      <c r="M150" s="60"/>
      <c r="N150" s="63" t="s">
        <v>74</v>
      </c>
      <c r="O150" s="64">
        <v>0</v>
      </c>
      <c r="P150" s="64">
        <v>5</v>
      </c>
      <c r="Q150" s="64">
        <v>3</v>
      </c>
      <c r="R150" s="64">
        <v>5</v>
      </c>
      <c r="S150" s="64">
        <v>0</v>
      </c>
      <c r="T150" s="64">
        <v>2</v>
      </c>
      <c r="U150" s="69">
        <f t="shared" si="5"/>
        <v>15</v>
      </c>
      <c r="V150" s="70"/>
      <c r="W150" s="68">
        <f t="shared" si="6"/>
        <v>2.4115755627009645E-2</v>
      </c>
    </row>
    <row r="151" spans="1:33" s="38" customFormat="1" ht="12.75" customHeight="1" x14ac:dyDescent="0.3">
      <c r="A151" s="54" t="s">
        <v>75</v>
      </c>
      <c r="B151" s="56">
        <v>0</v>
      </c>
      <c r="C151" s="56">
        <v>1</v>
      </c>
      <c r="D151" s="56">
        <v>2</v>
      </c>
      <c r="E151" s="56">
        <v>2</v>
      </c>
      <c r="F151" s="56">
        <v>2</v>
      </c>
      <c r="G151" s="56">
        <v>6</v>
      </c>
      <c r="H151" s="71">
        <f t="shared" si="3"/>
        <v>13</v>
      </c>
      <c r="I151" s="72"/>
      <c r="J151" s="59">
        <f t="shared" si="4"/>
        <v>2.0900321543408359E-2</v>
      </c>
      <c r="K151" s="60"/>
      <c r="L151" s="61"/>
      <c r="M151" s="60"/>
      <c r="N151" s="54" t="s">
        <v>75</v>
      </c>
      <c r="O151" s="56">
        <v>1</v>
      </c>
      <c r="P151" s="56">
        <v>4</v>
      </c>
      <c r="Q151" s="56">
        <v>3</v>
      </c>
      <c r="R151" s="56">
        <v>8</v>
      </c>
      <c r="S151" s="56">
        <v>1</v>
      </c>
      <c r="T151" s="56">
        <v>2</v>
      </c>
      <c r="U151" s="71">
        <f t="shared" si="5"/>
        <v>19</v>
      </c>
      <c r="V151" s="72"/>
      <c r="W151" s="62">
        <f t="shared" si="6"/>
        <v>3.0546623794212219E-2</v>
      </c>
    </row>
    <row r="152" spans="1:33" s="38" customFormat="1" ht="12.75" customHeight="1" x14ac:dyDescent="0.3">
      <c r="A152" s="63" t="s">
        <v>76</v>
      </c>
      <c r="B152" s="64">
        <v>0</v>
      </c>
      <c r="C152" s="64">
        <v>4</v>
      </c>
      <c r="D152" s="64">
        <v>4</v>
      </c>
      <c r="E152" s="64">
        <v>3</v>
      </c>
      <c r="F152" s="64">
        <v>7</v>
      </c>
      <c r="G152" s="64">
        <v>24</v>
      </c>
      <c r="H152" s="69">
        <f t="shared" si="3"/>
        <v>42</v>
      </c>
      <c r="I152" s="70"/>
      <c r="J152" s="67">
        <f t="shared" si="4"/>
        <v>6.7524115755627015E-2</v>
      </c>
      <c r="K152" s="60"/>
      <c r="L152" s="61"/>
      <c r="M152" s="60"/>
      <c r="N152" s="63" t="s">
        <v>76</v>
      </c>
      <c r="O152" s="64">
        <v>1</v>
      </c>
      <c r="P152" s="64">
        <v>4</v>
      </c>
      <c r="Q152" s="64">
        <v>9</v>
      </c>
      <c r="R152" s="64">
        <v>11</v>
      </c>
      <c r="S152" s="64">
        <v>4</v>
      </c>
      <c r="T152" s="64">
        <v>8</v>
      </c>
      <c r="U152" s="69">
        <f t="shared" si="5"/>
        <v>37</v>
      </c>
      <c r="V152" s="70"/>
      <c r="W152" s="68">
        <f t="shared" si="6"/>
        <v>5.9485530546623797E-2</v>
      </c>
      <c r="Z152" s="73"/>
      <c r="AA152" s="73"/>
      <c r="AB152" s="73"/>
      <c r="AC152" s="73"/>
      <c r="AD152" s="73"/>
      <c r="AE152" s="73"/>
      <c r="AF152" s="73"/>
      <c r="AG152" s="1"/>
    </row>
    <row r="153" spans="1:33" s="38" customFormat="1" ht="12.75" customHeight="1" x14ac:dyDescent="0.3">
      <c r="A153" s="54" t="s">
        <v>77</v>
      </c>
      <c r="B153" s="56">
        <v>0</v>
      </c>
      <c r="C153" s="56">
        <v>5</v>
      </c>
      <c r="D153" s="56">
        <v>1</v>
      </c>
      <c r="E153" s="56">
        <v>4</v>
      </c>
      <c r="F153" s="56">
        <v>3</v>
      </c>
      <c r="G153" s="56">
        <v>4</v>
      </c>
      <c r="H153" s="71">
        <f t="shared" si="3"/>
        <v>17</v>
      </c>
      <c r="I153" s="72"/>
      <c r="J153" s="59">
        <f t="shared" si="4"/>
        <v>2.7331189710610933E-2</v>
      </c>
      <c r="K153" s="60"/>
      <c r="L153" s="61"/>
      <c r="M153" s="60"/>
      <c r="N153" s="54" t="s">
        <v>77</v>
      </c>
      <c r="O153" s="56">
        <v>2</v>
      </c>
      <c r="P153" s="56">
        <v>11</v>
      </c>
      <c r="Q153" s="56">
        <v>8</v>
      </c>
      <c r="R153" s="56">
        <v>0</v>
      </c>
      <c r="S153" s="56">
        <v>2</v>
      </c>
      <c r="T153" s="56">
        <v>4</v>
      </c>
      <c r="U153" s="71">
        <f t="shared" si="5"/>
        <v>27</v>
      </c>
      <c r="V153" s="72"/>
      <c r="W153" s="62">
        <f t="shared" si="6"/>
        <v>4.3408360128617367E-2</v>
      </c>
      <c r="Z153" s="73"/>
      <c r="AA153" s="73"/>
      <c r="AB153" s="73"/>
      <c r="AC153" s="73"/>
      <c r="AD153" s="73"/>
      <c r="AE153" s="73"/>
      <c r="AF153" s="73"/>
      <c r="AG153" s="1"/>
    </row>
    <row r="154" spans="1:33" s="38" customFormat="1" ht="12.75" customHeight="1" x14ac:dyDescent="0.3">
      <c r="A154" s="63" t="s">
        <v>78</v>
      </c>
      <c r="B154" s="64">
        <v>0</v>
      </c>
      <c r="C154" s="64">
        <v>3</v>
      </c>
      <c r="D154" s="64">
        <v>3</v>
      </c>
      <c r="E154" s="64">
        <v>4</v>
      </c>
      <c r="F154" s="64">
        <v>4</v>
      </c>
      <c r="G154" s="64">
        <v>9</v>
      </c>
      <c r="H154" s="69">
        <f t="shared" si="3"/>
        <v>23</v>
      </c>
      <c r="I154" s="70"/>
      <c r="J154" s="67">
        <f t="shared" si="4"/>
        <v>3.6977491961414789E-2</v>
      </c>
      <c r="K154" s="60"/>
      <c r="L154" s="61"/>
      <c r="M154" s="60"/>
      <c r="N154" s="63" t="s">
        <v>78</v>
      </c>
      <c r="O154" s="64">
        <v>0</v>
      </c>
      <c r="P154" s="64">
        <v>0</v>
      </c>
      <c r="Q154" s="64">
        <v>0</v>
      </c>
      <c r="R154" s="64">
        <v>0</v>
      </c>
      <c r="S154" s="64">
        <v>2</v>
      </c>
      <c r="T154" s="64">
        <v>4</v>
      </c>
      <c r="U154" s="69">
        <f t="shared" si="5"/>
        <v>6</v>
      </c>
      <c r="V154" s="70"/>
      <c r="W154" s="68">
        <f t="shared" si="6"/>
        <v>9.6463022508038593E-3</v>
      </c>
      <c r="Z154" s="73"/>
      <c r="AA154" s="73"/>
      <c r="AB154" s="73"/>
      <c r="AC154" s="73"/>
      <c r="AD154" s="73"/>
      <c r="AE154" s="73"/>
      <c r="AF154" s="73"/>
      <c r="AG154" s="1"/>
    </row>
    <row r="155" spans="1:33" s="38" customFormat="1" ht="12.75" customHeight="1" x14ac:dyDescent="0.3">
      <c r="A155" s="54" t="s">
        <v>79</v>
      </c>
      <c r="B155" s="56">
        <v>2</v>
      </c>
      <c r="C155" s="56">
        <v>41</v>
      </c>
      <c r="D155" s="56">
        <v>56</v>
      </c>
      <c r="E155" s="56">
        <v>27</v>
      </c>
      <c r="F155" s="56">
        <v>39</v>
      </c>
      <c r="G155" s="56">
        <v>85</v>
      </c>
      <c r="H155" s="71">
        <f t="shared" si="3"/>
        <v>250</v>
      </c>
      <c r="I155" s="72"/>
      <c r="J155" s="59">
        <f t="shared" si="4"/>
        <v>0.40192926045016075</v>
      </c>
      <c r="K155" s="60"/>
      <c r="L155" s="61"/>
      <c r="M155" s="60"/>
      <c r="N155" s="54" t="s">
        <v>79</v>
      </c>
      <c r="O155" s="56">
        <v>7</v>
      </c>
      <c r="P155" s="56">
        <v>62</v>
      </c>
      <c r="Q155" s="56">
        <v>57</v>
      </c>
      <c r="R155" s="56">
        <v>24</v>
      </c>
      <c r="S155" s="56">
        <v>26</v>
      </c>
      <c r="T155" s="56">
        <v>35</v>
      </c>
      <c r="U155" s="71">
        <f t="shared" si="5"/>
        <v>211</v>
      </c>
      <c r="V155" s="72"/>
      <c r="W155" s="62">
        <f t="shared" si="6"/>
        <v>0.33922829581993569</v>
      </c>
      <c r="Z155" s="73"/>
      <c r="AA155" s="73"/>
      <c r="AB155" s="73"/>
      <c r="AC155" s="73"/>
      <c r="AD155" s="73"/>
      <c r="AE155" s="73"/>
      <c r="AF155" s="73"/>
      <c r="AG155" s="1"/>
    </row>
    <row r="156" spans="1:33" s="38" customFormat="1" ht="12.75" customHeight="1" x14ac:dyDescent="0.3">
      <c r="A156" s="63" t="s">
        <v>80</v>
      </c>
      <c r="B156" s="64">
        <v>0</v>
      </c>
      <c r="C156" s="64">
        <v>2</v>
      </c>
      <c r="D156" s="64">
        <v>2</v>
      </c>
      <c r="E156" s="64">
        <v>1</v>
      </c>
      <c r="F156" s="64">
        <v>0</v>
      </c>
      <c r="G156" s="64">
        <v>2</v>
      </c>
      <c r="H156" s="69">
        <f t="shared" si="3"/>
        <v>7</v>
      </c>
      <c r="I156" s="70"/>
      <c r="J156" s="67">
        <f t="shared" si="4"/>
        <v>1.1254019292604502E-2</v>
      </c>
      <c r="K156" s="60"/>
      <c r="L156" s="61"/>
      <c r="M156" s="60"/>
      <c r="N156" s="63" t="s">
        <v>80</v>
      </c>
      <c r="O156" s="64">
        <v>0</v>
      </c>
      <c r="P156" s="64">
        <v>7</v>
      </c>
      <c r="Q156" s="64">
        <v>0</v>
      </c>
      <c r="R156" s="64">
        <v>2</v>
      </c>
      <c r="S156" s="64">
        <v>0</v>
      </c>
      <c r="T156" s="64">
        <v>2</v>
      </c>
      <c r="U156" s="69">
        <f t="shared" si="5"/>
        <v>11</v>
      </c>
      <c r="V156" s="70"/>
      <c r="W156" s="68">
        <f t="shared" si="6"/>
        <v>1.7684887459807074E-2</v>
      </c>
      <c r="Z156" s="73"/>
      <c r="AA156" s="73"/>
      <c r="AB156" s="73"/>
      <c r="AC156" s="73"/>
      <c r="AD156" s="73"/>
      <c r="AE156" s="73"/>
      <c r="AF156" s="73"/>
      <c r="AG156" s="1"/>
    </row>
    <row r="157" spans="1:33" s="38" customFormat="1" ht="12.75" customHeight="1" x14ac:dyDescent="0.3">
      <c r="A157" s="54" t="s">
        <v>81</v>
      </c>
      <c r="B157" s="56">
        <v>0</v>
      </c>
      <c r="C157" s="56">
        <v>0</v>
      </c>
      <c r="D157" s="56">
        <v>0</v>
      </c>
      <c r="E157" s="56">
        <v>3</v>
      </c>
      <c r="F157" s="56">
        <v>1</v>
      </c>
      <c r="G157" s="56">
        <v>1</v>
      </c>
      <c r="H157" s="71">
        <f t="shared" si="3"/>
        <v>5</v>
      </c>
      <c r="I157" s="72"/>
      <c r="J157" s="59">
        <f t="shared" si="4"/>
        <v>8.0385852090032149E-3</v>
      </c>
      <c r="K157" s="60"/>
      <c r="L157" s="61"/>
      <c r="M157" s="60"/>
      <c r="N157" s="54" t="s">
        <v>81</v>
      </c>
      <c r="O157" s="56">
        <v>0</v>
      </c>
      <c r="P157" s="56">
        <v>1</v>
      </c>
      <c r="Q157" s="56">
        <v>1</v>
      </c>
      <c r="R157" s="56">
        <v>2</v>
      </c>
      <c r="S157" s="56">
        <v>0</v>
      </c>
      <c r="T157" s="56">
        <v>1</v>
      </c>
      <c r="U157" s="71">
        <f t="shared" si="5"/>
        <v>5</v>
      </c>
      <c r="V157" s="72"/>
      <c r="W157" s="62">
        <f t="shared" si="6"/>
        <v>8.0385852090032149E-3</v>
      </c>
      <c r="Z157" s="73"/>
      <c r="AA157" s="73"/>
      <c r="AB157" s="73"/>
      <c r="AC157" s="73"/>
      <c r="AD157" s="73"/>
      <c r="AE157" s="73"/>
      <c r="AF157" s="73"/>
      <c r="AG157" s="1"/>
    </row>
    <row r="158" spans="1:33" s="38" customFormat="1" ht="12.75" customHeight="1" x14ac:dyDescent="0.3">
      <c r="A158" s="63" t="s">
        <v>82</v>
      </c>
      <c r="B158" s="64">
        <v>0</v>
      </c>
      <c r="C158" s="64">
        <v>0</v>
      </c>
      <c r="D158" s="64">
        <v>0</v>
      </c>
      <c r="E158" s="64">
        <v>0</v>
      </c>
      <c r="F158" s="64">
        <v>1</v>
      </c>
      <c r="G158" s="64">
        <v>1</v>
      </c>
      <c r="H158" s="69">
        <f t="shared" si="3"/>
        <v>2</v>
      </c>
      <c r="I158" s="70"/>
      <c r="J158" s="67">
        <f t="shared" si="4"/>
        <v>3.2154340836012861E-3</v>
      </c>
      <c r="K158" s="60"/>
      <c r="L158" s="61"/>
      <c r="M158" s="60"/>
      <c r="N158" s="63" t="s">
        <v>82</v>
      </c>
      <c r="O158" s="64">
        <v>0</v>
      </c>
      <c r="P158" s="64">
        <v>0</v>
      </c>
      <c r="Q158" s="64">
        <v>0</v>
      </c>
      <c r="R158" s="64">
        <v>1</v>
      </c>
      <c r="S158" s="64">
        <v>1</v>
      </c>
      <c r="T158" s="64">
        <v>0</v>
      </c>
      <c r="U158" s="69">
        <f t="shared" si="5"/>
        <v>2</v>
      </c>
      <c r="V158" s="70"/>
      <c r="W158" s="68">
        <f t="shared" si="6"/>
        <v>3.2154340836012861E-3</v>
      </c>
      <c r="Z158" s="73"/>
      <c r="AA158" s="73"/>
      <c r="AB158" s="73"/>
      <c r="AC158" s="73"/>
      <c r="AD158" s="73"/>
      <c r="AE158" s="73"/>
      <c r="AF158" s="73"/>
      <c r="AG158" s="1"/>
    </row>
    <row r="159" spans="1:33" s="38" customFormat="1" ht="12.75" customHeight="1" x14ac:dyDescent="0.3">
      <c r="A159" s="54" t="s">
        <v>83</v>
      </c>
      <c r="B159" s="74">
        <v>0</v>
      </c>
      <c r="C159" s="56">
        <v>1</v>
      </c>
      <c r="D159" s="56">
        <v>4</v>
      </c>
      <c r="E159" s="56">
        <v>1</v>
      </c>
      <c r="F159" s="56">
        <v>0</v>
      </c>
      <c r="G159" s="56">
        <v>4</v>
      </c>
      <c r="H159" s="71">
        <f t="shared" si="3"/>
        <v>10</v>
      </c>
      <c r="I159" s="72"/>
      <c r="J159" s="59">
        <f t="shared" si="4"/>
        <v>1.607717041800643E-2</v>
      </c>
      <c r="K159" s="60"/>
      <c r="L159" s="61"/>
      <c r="M159" s="60"/>
      <c r="N159" s="54" t="s">
        <v>83</v>
      </c>
      <c r="O159" s="74">
        <v>0</v>
      </c>
      <c r="P159" s="56">
        <v>4</v>
      </c>
      <c r="Q159" s="56">
        <v>8</v>
      </c>
      <c r="R159" s="56">
        <v>0</v>
      </c>
      <c r="S159" s="56">
        <v>0</v>
      </c>
      <c r="T159" s="56">
        <v>6</v>
      </c>
      <c r="U159" s="71">
        <f t="shared" si="5"/>
        <v>18</v>
      </c>
      <c r="V159" s="72"/>
      <c r="W159" s="62">
        <f t="shared" si="6"/>
        <v>2.8938906752411574E-2</v>
      </c>
      <c r="Z159" s="1"/>
      <c r="AA159" s="1"/>
      <c r="AB159" s="1"/>
      <c r="AC159" s="1"/>
      <c r="AD159" s="1"/>
      <c r="AE159" s="1"/>
      <c r="AF159" s="1"/>
      <c r="AG159" s="1"/>
    </row>
    <row r="160" spans="1:33" s="38" customFormat="1" ht="12.75" customHeight="1" x14ac:dyDescent="0.3">
      <c r="A160" s="63" t="s">
        <v>84</v>
      </c>
      <c r="B160" s="64">
        <v>1</v>
      </c>
      <c r="C160" s="64">
        <v>2</v>
      </c>
      <c r="D160" s="64">
        <v>5</v>
      </c>
      <c r="E160" s="64">
        <v>2</v>
      </c>
      <c r="F160" s="64">
        <v>3</v>
      </c>
      <c r="G160" s="64">
        <v>5</v>
      </c>
      <c r="H160" s="69">
        <f t="shared" si="3"/>
        <v>18</v>
      </c>
      <c r="I160" s="70"/>
      <c r="J160" s="67">
        <f t="shared" si="4"/>
        <v>2.8938906752411574E-2</v>
      </c>
      <c r="K160" s="60"/>
      <c r="L160" s="61"/>
      <c r="M160" s="60"/>
      <c r="N160" s="63" t="s">
        <v>84</v>
      </c>
      <c r="O160" s="64">
        <v>1</v>
      </c>
      <c r="P160" s="64">
        <v>2</v>
      </c>
      <c r="Q160" s="64">
        <v>6</v>
      </c>
      <c r="R160" s="64">
        <v>4</v>
      </c>
      <c r="S160" s="64">
        <v>3</v>
      </c>
      <c r="T160" s="64">
        <v>2</v>
      </c>
      <c r="U160" s="69">
        <f t="shared" si="5"/>
        <v>18</v>
      </c>
      <c r="V160" s="70"/>
      <c r="W160" s="68">
        <f t="shared" si="6"/>
        <v>2.8938906752411574E-2</v>
      </c>
      <c r="Z160" s="1"/>
      <c r="AA160" s="1"/>
      <c r="AB160" s="1"/>
      <c r="AC160" s="1"/>
      <c r="AD160" s="1"/>
      <c r="AE160" s="1"/>
      <c r="AF160" s="1"/>
      <c r="AG160" s="1"/>
    </row>
    <row r="161" spans="1:33" s="38" customFormat="1" ht="12.75" customHeight="1" x14ac:dyDescent="0.3">
      <c r="A161" s="54" t="s">
        <v>85</v>
      </c>
      <c r="B161" s="56">
        <v>0</v>
      </c>
      <c r="C161" s="56">
        <v>7</v>
      </c>
      <c r="D161" s="56">
        <v>11</v>
      </c>
      <c r="E161" s="56">
        <v>3</v>
      </c>
      <c r="F161" s="56">
        <v>2</v>
      </c>
      <c r="G161" s="56">
        <v>14</v>
      </c>
      <c r="H161" s="71">
        <f t="shared" si="3"/>
        <v>37</v>
      </c>
      <c r="I161" s="72"/>
      <c r="J161" s="59">
        <f t="shared" si="4"/>
        <v>5.9485530546623797E-2</v>
      </c>
      <c r="K161" s="60"/>
      <c r="L161" s="61"/>
      <c r="M161" s="60"/>
      <c r="N161" s="54" t="s">
        <v>85</v>
      </c>
      <c r="O161" s="56">
        <v>3</v>
      </c>
      <c r="P161" s="56">
        <v>6</v>
      </c>
      <c r="Q161" s="56">
        <v>5</v>
      </c>
      <c r="R161" s="56">
        <v>1</v>
      </c>
      <c r="S161" s="56">
        <v>4</v>
      </c>
      <c r="T161" s="56">
        <v>3</v>
      </c>
      <c r="U161" s="71">
        <f t="shared" si="5"/>
        <v>22</v>
      </c>
      <c r="V161" s="72"/>
      <c r="W161" s="62">
        <f t="shared" si="6"/>
        <v>3.5369774919614148E-2</v>
      </c>
      <c r="Z161" s="1"/>
      <c r="AA161" s="1"/>
      <c r="AB161" s="1"/>
      <c r="AC161" s="1"/>
      <c r="AD161" s="1"/>
      <c r="AE161" s="1"/>
      <c r="AF161" s="1"/>
      <c r="AG161" s="1"/>
    </row>
    <row r="162" spans="1:33" s="38" customFormat="1" ht="12.75" customHeight="1" x14ac:dyDescent="0.3">
      <c r="A162" s="63" t="s">
        <v>86</v>
      </c>
      <c r="B162" s="64">
        <v>1</v>
      </c>
      <c r="C162" s="64">
        <v>1</v>
      </c>
      <c r="D162" s="64">
        <v>0</v>
      </c>
      <c r="E162" s="64">
        <v>1</v>
      </c>
      <c r="F162" s="64">
        <v>0</v>
      </c>
      <c r="G162" s="64">
        <v>6</v>
      </c>
      <c r="H162" s="69">
        <f t="shared" si="3"/>
        <v>9</v>
      </c>
      <c r="I162" s="70"/>
      <c r="J162" s="67">
        <f t="shared" si="4"/>
        <v>1.4469453376205787E-2</v>
      </c>
      <c r="K162" s="60"/>
      <c r="L162" s="61"/>
      <c r="M162" s="60"/>
      <c r="N162" s="63" t="s">
        <v>86</v>
      </c>
      <c r="O162" s="64">
        <v>0</v>
      </c>
      <c r="P162" s="64">
        <v>8</v>
      </c>
      <c r="Q162" s="64">
        <v>5</v>
      </c>
      <c r="R162" s="64">
        <v>0</v>
      </c>
      <c r="S162" s="64">
        <v>2</v>
      </c>
      <c r="T162" s="64">
        <v>6</v>
      </c>
      <c r="U162" s="69">
        <f t="shared" si="5"/>
        <v>21</v>
      </c>
      <c r="V162" s="70"/>
      <c r="W162" s="68">
        <f t="shared" si="6"/>
        <v>3.3762057877813507E-2</v>
      </c>
      <c r="Z162" s="1"/>
      <c r="AA162" s="1"/>
      <c r="AB162" s="1"/>
      <c r="AC162" s="1"/>
      <c r="AD162" s="1"/>
      <c r="AE162" s="1"/>
      <c r="AF162" s="1"/>
      <c r="AG162" s="1"/>
    </row>
    <row r="163" spans="1:33" s="38" customFormat="1" ht="12.75" customHeight="1" x14ac:dyDescent="0.3">
      <c r="A163" s="54" t="s">
        <v>87</v>
      </c>
      <c r="B163" s="56">
        <v>0</v>
      </c>
      <c r="C163" s="56">
        <v>1</v>
      </c>
      <c r="D163" s="56">
        <v>6</v>
      </c>
      <c r="E163" s="56">
        <v>6</v>
      </c>
      <c r="F163" s="56">
        <v>1</v>
      </c>
      <c r="G163" s="56">
        <v>5</v>
      </c>
      <c r="H163" s="71">
        <f t="shared" si="3"/>
        <v>19</v>
      </c>
      <c r="I163" s="72"/>
      <c r="J163" s="59">
        <f t="shared" si="4"/>
        <v>3.0546623794212219E-2</v>
      </c>
      <c r="K163" s="60"/>
      <c r="L163" s="61"/>
      <c r="M163" s="60"/>
      <c r="N163" s="54" t="s">
        <v>87</v>
      </c>
      <c r="O163" s="56">
        <v>0</v>
      </c>
      <c r="P163" s="56">
        <v>2</v>
      </c>
      <c r="Q163" s="56">
        <v>1</v>
      </c>
      <c r="R163" s="56">
        <v>0</v>
      </c>
      <c r="S163" s="56">
        <v>0</v>
      </c>
      <c r="T163" s="56">
        <v>2</v>
      </c>
      <c r="U163" s="71">
        <f t="shared" si="5"/>
        <v>5</v>
      </c>
      <c r="V163" s="72"/>
      <c r="W163" s="62">
        <f t="shared" si="6"/>
        <v>8.0385852090032149E-3</v>
      </c>
      <c r="Z163" s="1"/>
      <c r="AA163" s="1"/>
      <c r="AB163" s="1"/>
      <c r="AC163" s="1"/>
      <c r="AD163" s="1"/>
      <c r="AE163" s="1"/>
      <c r="AF163" s="1"/>
      <c r="AG163" s="1"/>
    </row>
    <row r="164" spans="1:33" s="38" customFormat="1" ht="12.75" customHeight="1" x14ac:dyDescent="0.3">
      <c r="A164" s="63" t="s">
        <v>88</v>
      </c>
      <c r="B164" s="64">
        <v>0</v>
      </c>
      <c r="C164" s="64">
        <v>0</v>
      </c>
      <c r="D164" s="64">
        <v>1</v>
      </c>
      <c r="E164" s="64">
        <v>0</v>
      </c>
      <c r="F164" s="64">
        <v>0</v>
      </c>
      <c r="G164" s="64">
        <v>3</v>
      </c>
      <c r="H164" s="69">
        <f t="shared" si="3"/>
        <v>4</v>
      </c>
      <c r="I164" s="70"/>
      <c r="J164" s="67">
        <f t="shared" si="4"/>
        <v>6.4308681672025723E-3</v>
      </c>
      <c r="K164" s="60"/>
      <c r="L164" s="61"/>
      <c r="M164" s="60"/>
      <c r="N164" s="63" t="s">
        <v>88</v>
      </c>
      <c r="O164" s="64">
        <v>0</v>
      </c>
      <c r="P164" s="64">
        <v>3</v>
      </c>
      <c r="Q164" s="64">
        <v>0</v>
      </c>
      <c r="R164" s="64">
        <v>0</v>
      </c>
      <c r="S164" s="64">
        <v>0</v>
      </c>
      <c r="T164" s="64">
        <v>1</v>
      </c>
      <c r="U164" s="69">
        <f t="shared" si="5"/>
        <v>4</v>
      </c>
      <c r="V164" s="70"/>
      <c r="W164" s="68">
        <f t="shared" si="6"/>
        <v>6.4308681672025723E-3</v>
      </c>
      <c r="Z164" s="1"/>
      <c r="AA164" s="1"/>
      <c r="AB164" s="1"/>
      <c r="AC164" s="1"/>
      <c r="AD164" s="1"/>
      <c r="AE164" s="1"/>
      <c r="AF164" s="1"/>
      <c r="AG164" s="1"/>
    </row>
    <row r="165" spans="1:33" s="38" customFormat="1" ht="12.75" customHeight="1" x14ac:dyDescent="0.3">
      <c r="A165" s="54" t="s">
        <v>89</v>
      </c>
      <c r="B165" s="56">
        <v>1</v>
      </c>
      <c r="C165" s="56">
        <v>0</v>
      </c>
      <c r="D165" s="56">
        <v>0</v>
      </c>
      <c r="E165" s="56">
        <v>2</v>
      </c>
      <c r="F165" s="56">
        <v>0</v>
      </c>
      <c r="G165" s="56">
        <v>5</v>
      </c>
      <c r="H165" s="71">
        <f t="shared" si="3"/>
        <v>8</v>
      </c>
      <c r="I165" s="72"/>
      <c r="J165" s="59">
        <f t="shared" si="4"/>
        <v>1.2861736334405145E-2</v>
      </c>
      <c r="K165" s="60"/>
      <c r="L165" s="61"/>
      <c r="M165" s="60"/>
      <c r="N165" s="54" t="s">
        <v>89</v>
      </c>
      <c r="O165" s="56">
        <v>0</v>
      </c>
      <c r="P165" s="56">
        <v>4</v>
      </c>
      <c r="Q165" s="56">
        <v>2</v>
      </c>
      <c r="R165" s="56">
        <v>1</v>
      </c>
      <c r="S165" s="56">
        <v>1</v>
      </c>
      <c r="T165" s="56">
        <v>0</v>
      </c>
      <c r="U165" s="71">
        <f t="shared" si="5"/>
        <v>8</v>
      </c>
      <c r="V165" s="72"/>
      <c r="W165" s="62">
        <f t="shared" si="6"/>
        <v>1.2861736334405145E-2</v>
      </c>
    </row>
    <row r="166" spans="1:33" s="38" customFormat="1" ht="12.75" customHeight="1" thickBot="1" x14ac:dyDescent="0.35">
      <c r="A166" s="19" t="s">
        <v>57</v>
      </c>
      <c r="B166" s="75">
        <f t="shared" ref="B166:G166" si="7">SUM(B141:B165)</f>
        <v>8</v>
      </c>
      <c r="C166" s="75">
        <f t="shared" si="7"/>
        <v>96</v>
      </c>
      <c r="D166" s="75">
        <f t="shared" si="7"/>
        <v>131</v>
      </c>
      <c r="E166" s="75">
        <f t="shared" si="7"/>
        <v>83</v>
      </c>
      <c r="F166" s="75">
        <f t="shared" si="7"/>
        <v>93</v>
      </c>
      <c r="G166" s="75">
        <f t="shared" si="7"/>
        <v>260</v>
      </c>
      <c r="H166" s="76">
        <f t="shared" si="3"/>
        <v>671</v>
      </c>
      <c r="I166" s="77"/>
      <c r="J166" s="78">
        <f t="shared" si="4"/>
        <v>1.0787781350482315</v>
      </c>
      <c r="K166" s="79"/>
      <c r="L166" s="80"/>
      <c r="M166" s="79"/>
      <c r="N166" s="19" t="s">
        <v>57</v>
      </c>
      <c r="O166" s="75">
        <f t="shared" ref="O166:T166" si="8">SUM(O141:O165)</f>
        <v>17</v>
      </c>
      <c r="P166" s="75">
        <f t="shared" si="8"/>
        <v>186</v>
      </c>
      <c r="Q166" s="75">
        <f t="shared" si="8"/>
        <v>151</v>
      </c>
      <c r="R166" s="75">
        <f t="shared" si="8"/>
        <v>91</v>
      </c>
      <c r="S166" s="75">
        <f t="shared" si="8"/>
        <v>66</v>
      </c>
      <c r="T166" s="75">
        <f t="shared" si="8"/>
        <v>111</v>
      </c>
      <c r="U166" s="76">
        <f t="shared" si="5"/>
        <v>622</v>
      </c>
      <c r="V166" s="77"/>
      <c r="W166" s="81">
        <f t="shared" si="6"/>
        <v>1</v>
      </c>
    </row>
    <row r="167" spans="1:33" s="38" customFormat="1" ht="10.5" customHeight="1" thickTop="1" x14ac:dyDescent="0.3">
      <c r="A167" s="41" t="s">
        <v>58</v>
      </c>
      <c r="B167" s="41"/>
      <c r="C167" s="41"/>
      <c r="D167" s="41"/>
      <c r="E167" s="41"/>
      <c r="F167" s="41"/>
      <c r="G167" s="41"/>
      <c r="H167" s="41"/>
      <c r="I167" s="41"/>
      <c r="J167" s="41"/>
      <c r="L167" s="82"/>
      <c r="M167" s="83"/>
      <c r="N167" s="84" t="s">
        <v>59</v>
      </c>
      <c r="O167" s="84"/>
      <c r="P167" s="84"/>
      <c r="Q167" s="84"/>
      <c r="R167" s="84"/>
      <c r="S167" s="84"/>
      <c r="T167" s="84"/>
      <c r="U167" s="84"/>
      <c r="V167" s="84"/>
      <c r="W167" s="84"/>
    </row>
    <row r="168" spans="1:33" s="38" customFormat="1" ht="8.25" customHeight="1" x14ac:dyDescent="0.3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45"/>
      <c r="L168" s="46"/>
      <c r="M168" s="45"/>
      <c r="N168" s="85"/>
    </row>
    <row r="169" spans="1:33" s="38" customFormat="1" ht="10.199999999999999" customHeight="1" x14ac:dyDescent="0.3">
      <c r="I169" s="85"/>
      <c r="J169" s="85"/>
      <c r="K169" s="45"/>
      <c r="L169" s="46"/>
      <c r="M169" s="45"/>
      <c r="N169" s="85"/>
    </row>
    <row r="170" spans="1:33" s="38" customFormat="1" ht="10.199999999999999" customHeight="1" x14ac:dyDescent="0.3">
      <c r="I170" s="85"/>
      <c r="J170" s="85"/>
      <c r="K170" s="45"/>
      <c r="L170" s="46"/>
      <c r="M170" s="45"/>
      <c r="N170" s="85"/>
    </row>
    <row r="171" spans="1:33" s="38" customFormat="1" ht="8.4" customHeight="1" x14ac:dyDescent="0.3">
      <c r="I171" s="85"/>
      <c r="J171" s="85"/>
      <c r="K171" s="45"/>
      <c r="L171" s="46"/>
      <c r="M171" s="45"/>
      <c r="N171" s="85"/>
    </row>
    <row r="172" spans="1:33" s="38" customFormat="1" ht="8.4" customHeight="1" x14ac:dyDescent="0.3">
      <c r="A172" s="86" t="s">
        <v>90</v>
      </c>
      <c r="B172" s="86"/>
      <c r="C172" s="86"/>
      <c r="H172" s="87"/>
      <c r="K172" s="51"/>
      <c r="L172" s="46"/>
      <c r="M172" s="45"/>
      <c r="N172" s="88" t="s">
        <v>91</v>
      </c>
      <c r="O172" s="88"/>
      <c r="P172" s="89"/>
    </row>
    <row r="173" spans="1:33" s="38" customFormat="1" ht="18" customHeight="1" x14ac:dyDescent="0.3">
      <c r="A173" s="86"/>
      <c r="B173" s="86"/>
      <c r="C173" s="86"/>
      <c r="H173" s="87"/>
      <c r="K173" s="60"/>
      <c r="L173" s="46"/>
      <c r="M173" s="45"/>
      <c r="N173" s="88"/>
      <c r="O173" s="88"/>
      <c r="P173" s="89"/>
    </row>
    <row r="174" spans="1:33" s="38" customFormat="1" ht="18" customHeight="1" x14ac:dyDescent="0.3">
      <c r="A174" s="86"/>
      <c r="B174" s="86"/>
      <c r="C174" s="86"/>
      <c r="D174" s="73"/>
      <c r="E174" s="73"/>
      <c r="F174" s="73"/>
      <c r="G174" s="73"/>
      <c r="H174" s="1"/>
      <c r="K174" s="60"/>
      <c r="L174" s="46"/>
      <c r="M174" s="45"/>
      <c r="N174" s="88"/>
      <c r="O174" s="88"/>
      <c r="P174" s="89"/>
    </row>
    <row r="175" spans="1:33" s="38" customFormat="1" ht="14.4" customHeight="1" x14ac:dyDescent="0.3">
      <c r="A175" s="18" t="s">
        <v>92</v>
      </c>
      <c r="B175" s="90" t="s">
        <v>93</v>
      </c>
      <c r="C175" s="90"/>
      <c r="D175" s="73"/>
      <c r="E175" s="73"/>
      <c r="F175" s="73"/>
      <c r="G175" s="73"/>
      <c r="H175" s="1"/>
      <c r="K175" s="60"/>
      <c r="L175" s="46"/>
      <c r="M175" s="45"/>
      <c r="N175" s="18" t="s">
        <v>92</v>
      </c>
      <c r="O175" s="90" t="s">
        <v>93</v>
      </c>
      <c r="P175" s="90"/>
    </row>
    <row r="176" spans="1:33" s="38" customFormat="1" ht="14.4" customHeight="1" x14ac:dyDescent="0.3">
      <c r="A176" s="26">
        <v>2009</v>
      </c>
      <c r="B176" s="91">
        <v>11.583333333333334</v>
      </c>
      <c r="C176" s="91"/>
      <c r="D176" s="73"/>
      <c r="E176" s="73"/>
      <c r="F176" s="73"/>
      <c r="G176" s="73"/>
      <c r="H176" s="1"/>
      <c r="K176" s="60"/>
      <c r="L176" s="46"/>
      <c r="M176" s="45"/>
      <c r="N176" s="26">
        <v>2009</v>
      </c>
      <c r="O176" s="91">
        <f>AVERAGE(U125:U136)</f>
        <v>5.333333333333333</v>
      </c>
      <c r="P176" s="91"/>
    </row>
    <row r="177" spans="1:24" s="38" customFormat="1" ht="14.4" customHeight="1" x14ac:dyDescent="0.3">
      <c r="A177" s="34">
        <v>2010</v>
      </c>
      <c r="B177" s="92">
        <v>10.083333333333334</v>
      </c>
      <c r="C177" s="92"/>
      <c r="D177" s="73"/>
      <c r="E177" s="73"/>
      <c r="F177" s="73"/>
      <c r="G177" s="73"/>
      <c r="H177" s="1"/>
      <c r="K177" s="60"/>
      <c r="L177" s="46"/>
      <c r="M177" s="51"/>
      <c r="N177" s="34">
        <v>2010</v>
      </c>
      <c r="O177" s="92">
        <f>AVERAGE(T125:T136)</f>
        <v>3.9166666666666665</v>
      </c>
      <c r="P177" s="92"/>
    </row>
    <row r="178" spans="1:24" s="38" customFormat="1" ht="14.4" customHeight="1" x14ac:dyDescent="0.3">
      <c r="A178" s="26">
        <v>2011</v>
      </c>
      <c r="B178" s="91">
        <v>7.75</v>
      </c>
      <c r="C178" s="91"/>
      <c r="D178" s="73"/>
      <c r="E178" s="73"/>
      <c r="F178" s="73"/>
      <c r="G178" s="73"/>
      <c r="H178" s="1"/>
      <c r="K178" s="60"/>
      <c r="L178" s="46"/>
      <c r="M178" s="60"/>
      <c r="N178" s="26">
        <v>2011</v>
      </c>
      <c r="O178" s="91">
        <f>AVERAGE(S125:S136)</f>
        <v>5.5</v>
      </c>
      <c r="P178" s="91"/>
      <c r="Q178" s="83"/>
      <c r="R178" s="83"/>
      <c r="S178" s="83"/>
      <c r="T178" s="83"/>
      <c r="U178" s="83"/>
      <c r="V178" s="83"/>
      <c r="W178" s="83"/>
    </row>
    <row r="179" spans="1:24" s="38" customFormat="1" ht="14.4" customHeight="1" x14ac:dyDescent="0.3">
      <c r="A179" s="33">
        <v>2012</v>
      </c>
      <c r="B179" s="92">
        <v>6.916666666666667</v>
      </c>
      <c r="C179" s="92"/>
      <c r="D179" s="73"/>
      <c r="E179" s="73"/>
      <c r="F179" s="73"/>
      <c r="G179" s="73"/>
      <c r="H179" s="1"/>
      <c r="K179" s="60"/>
      <c r="L179" s="61"/>
      <c r="M179" s="60"/>
      <c r="N179" s="33">
        <v>2012</v>
      </c>
      <c r="O179" s="92">
        <f>AVERAGE(R125:R136)</f>
        <v>7.583333333333333</v>
      </c>
      <c r="P179" s="92"/>
      <c r="Q179" s="42"/>
      <c r="R179" s="93"/>
      <c r="S179" s="93"/>
      <c r="T179" s="93"/>
      <c r="U179" s="93"/>
      <c r="V179" s="93"/>
      <c r="W179" s="93"/>
    </row>
    <row r="180" spans="1:24" s="38" customFormat="1" ht="14.4" customHeight="1" x14ac:dyDescent="0.3">
      <c r="A180" s="30">
        <v>2013</v>
      </c>
      <c r="B180" s="91">
        <v>10.916666666666666</v>
      </c>
      <c r="C180" s="91"/>
      <c r="D180" s="73"/>
      <c r="E180" s="73"/>
      <c r="F180" s="73"/>
      <c r="G180" s="73"/>
      <c r="H180" s="1"/>
      <c r="K180" s="60"/>
      <c r="L180" s="61"/>
      <c r="M180" s="60"/>
      <c r="N180" s="30">
        <v>2013</v>
      </c>
      <c r="O180" s="91">
        <f>AVERAGE(Q125:Q136)</f>
        <v>12.583333333333334</v>
      </c>
      <c r="P180" s="91"/>
      <c r="Q180" s="83"/>
      <c r="R180" s="83"/>
      <c r="S180" s="83"/>
      <c r="T180" s="83"/>
      <c r="U180" s="83"/>
      <c r="V180" s="83"/>
      <c r="W180" s="83"/>
    </row>
    <row r="181" spans="1:24" s="38" customFormat="1" ht="14.4" customHeight="1" x14ac:dyDescent="0.3">
      <c r="A181" s="33">
        <v>2014</v>
      </c>
      <c r="B181" s="92">
        <v>8</v>
      </c>
      <c r="C181" s="92"/>
      <c r="D181" s="73"/>
      <c r="E181" s="73"/>
      <c r="F181" s="73"/>
      <c r="G181" s="73"/>
      <c r="H181" s="1"/>
      <c r="K181" s="60"/>
      <c r="L181" s="61"/>
      <c r="M181" s="60"/>
      <c r="N181" s="33">
        <v>2014</v>
      </c>
      <c r="O181" s="92">
        <f>AVERAGE(P125:P136)</f>
        <v>15.5</v>
      </c>
      <c r="P181" s="92"/>
    </row>
    <row r="182" spans="1:24" s="38" customFormat="1" ht="14.4" customHeight="1" x14ac:dyDescent="0.3">
      <c r="A182" s="94" t="s">
        <v>94</v>
      </c>
      <c r="B182" s="95">
        <v>8</v>
      </c>
      <c r="C182" s="95"/>
      <c r="D182" s="73"/>
      <c r="E182" s="73"/>
      <c r="F182" s="73"/>
      <c r="G182" s="73"/>
      <c r="H182" s="1"/>
      <c r="K182" s="60"/>
      <c r="L182" s="61"/>
      <c r="M182" s="60"/>
      <c r="N182" s="94" t="s">
        <v>94</v>
      </c>
      <c r="O182" s="96">
        <v>17</v>
      </c>
      <c r="P182" s="96"/>
    </row>
    <row r="183" spans="1:24" s="38" customFormat="1" ht="12" customHeight="1" x14ac:dyDescent="0.3">
      <c r="A183" s="73"/>
      <c r="B183" s="73"/>
      <c r="C183" s="73"/>
      <c r="D183" s="73"/>
      <c r="E183" s="73"/>
      <c r="F183" s="73"/>
      <c r="G183" s="73"/>
      <c r="H183" s="1"/>
      <c r="K183" s="60"/>
      <c r="L183" s="61"/>
      <c r="M183" s="60"/>
    </row>
    <row r="184" spans="1:24" s="38" customFormat="1" ht="12" customHeight="1" x14ac:dyDescent="0.3">
      <c r="A184" s="97" t="s">
        <v>95</v>
      </c>
      <c r="B184" s="97"/>
      <c r="C184" s="97"/>
      <c r="D184" s="97"/>
      <c r="E184" s="97"/>
      <c r="F184" s="97"/>
      <c r="G184" s="73"/>
      <c r="H184" s="1"/>
      <c r="I184" s="98"/>
      <c r="J184" s="98"/>
      <c r="K184" s="60"/>
      <c r="L184" s="61"/>
      <c r="M184" s="60"/>
      <c r="N184" s="97" t="s">
        <v>95</v>
      </c>
      <c r="O184" s="97"/>
      <c r="P184" s="97"/>
      <c r="Q184" s="97"/>
      <c r="R184" s="97"/>
      <c r="S184" s="97"/>
    </row>
    <row r="185" spans="1:24" s="38" customFormat="1" ht="21.6" customHeight="1" x14ac:dyDescent="0.3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60"/>
      <c r="L185" s="61"/>
      <c r="M185" s="60"/>
    </row>
    <row r="186" spans="1:24" s="38" customFormat="1" ht="12" customHeight="1" x14ac:dyDescent="0.3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60"/>
      <c r="L186" s="61"/>
      <c r="M186" s="60"/>
      <c r="S186" s="99"/>
      <c r="T186" s="99"/>
    </row>
    <row r="187" spans="1:24" s="38" customFormat="1" ht="12" customHeight="1" x14ac:dyDescent="0.3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60"/>
      <c r="L187" s="61"/>
      <c r="M187" s="60"/>
    </row>
    <row r="188" spans="1:24" s="38" customFormat="1" ht="12" customHeight="1" x14ac:dyDescent="0.3">
      <c r="A188" s="100"/>
      <c r="B188" s="100"/>
      <c r="C188" s="100"/>
      <c r="D188" s="100"/>
      <c r="E188" s="100"/>
      <c r="F188" s="100"/>
      <c r="G188" s="100"/>
      <c r="H188" s="100"/>
      <c r="I188" s="100"/>
      <c r="J188" s="100"/>
      <c r="K188" s="60"/>
      <c r="L188" s="61"/>
      <c r="M188" s="60"/>
    </row>
    <row r="189" spans="1:24" s="38" customFormat="1" ht="12" customHeight="1" x14ac:dyDescent="0.3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60"/>
      <c r="L189" s="61"/>
      <c r="M189" s="60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</row>
    <row r="190" spans="1:24" s="98" customFormat="1" ht="12" customHeight="1" x14ac:dyDescent="0.3">
      <c r="K190" s="60"/>
      <c r="L190" s="61"/>
      <c r="M190" s="60"/>
    </row>
    <row r="191" spans="1:24" s="98" customFormat="1" ht="12" customHeight="1" x14ac:dyDescent="0.3">
      <c r="K191" s="60"/>
      <c r="L191" s="61"/>
      <c r="M191" s="60"/>
    </row>
    <row r="192" spans="1:24" s="98" customFormat="1" ht="12" customHeight="1" x14ac:dyDescent="0.3">
      <c r="K192" s="60"/>
      <c r="L192" s="61"/>
      <c r="M192" s="60"/>
    </row>
    <row r="193" spans="1:33" s="98" customFormat="1" ht="12" customHeight="1" x14ac:dyDescent="0.3">
      <c r="K193" s="60"/>
      <c r="L193" s="61"/>
      <c r="M193" s="6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1:33" s="100" customFormat="1" ht="12" customHeight="1" x14ac:dyDescent="0.3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60"/>
      <c r="L194" s="61"/>
      <c r="M194" s="60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Z194" s="38"/>
      <c r="AA194" s="38"/>
      <c r="AB194" s="38"/>
      <c r="AC194" s="38"/>
      <c r="AD194" s="38"/>
      <c r="AE194" s="38"/>
      <c r="AF194" s="38"/>
      <c r="AG194" s="38"/>
    </row>
    <row r="195" spans="1:33" s="98" customFormat="1" ht="12" customHeight="1" x14ac:dyDescent="0.3">
      <c r="A195" s="100"/>
      <c r="B195" s="100"/>
      <c r="C195" s="100"/>
      <c r="D195" s="100"/>
      <c r="E195" s="100"/>
      <c r="F195" s="100"/>
      <c r="G195" s="100"/>
      <c r="H195" s="100"/>
      <c r="I195" s="100"/>
      <c r="J195" s="100"/>
      <c r="K195" s="60"/>
      <c r="L195" s="61"/>
      <c r="M195" s="60"/>
    </row>
    <row r="196" spans="1:33" s="98" customFormat="1" ht="12" customHeight="1" x14ac:dyDescent="0.3">
      <c r="K196" s="60"/>
      <c r="L196" s="61"/>
      <c r="M196" s="60"/>
    </row>
    <row r="197" spans="1:33" s="98" customFormat="1" ht="12" customHeight="1" x14ac:dyDescent="0.3">
      <c r="K197" s="60"/>
      <c r="L197" s="61"/>
      <c r="M197" s="60"/>
      <c r="X197" s="101"/>
    </row>
    <row r="198" spans="1:33" s="98" customFormat="1" ht="12" customHeight="1" x14ac:dyDescent="0.3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79"/>
      <c r="L198" s="61"/>
      <c r="M198" s="60"/>
    </row>
    <row r="199" spans="1:33" s="98" customFormat="1" ht="12" customHeight="1" x14ac:dyDescent="0.3">
      <c r="A199" s="41" t="s">
        <v>58</v>
      </c>
      <c r="B199" s="41"/>
      <c r="C199" s="41"/>
      <c r="D199" s="41"/>
      <c r="E199" s="41"/>
      <c r="F199" s="41"/>
      <c r="G199" s="41"/>
      <c r="H199" s="41"/>
      <c r="I199" s="102"/>
      <c r="J199" s="102"/>
      <c r="K199" s="102"/>
      <c r="L199" s="61"/>
      <c r="M199" s="60"/>
      <c r="N199" s="41" t="s">
        <v>59</v>
      </c>
      <c r="O199" s="41"/>
      <c r="P199" s="41"/>
      <c r="Q199" s="41"/>
      <c r="R199" s="41"/>
      <c r="S199" s="41"/>
      <c r="T199" s="41"/>
      <c r="U199" s="41"/>
    </row>
    <row r="200" spans="1:33" s="98" customFormat="1" ht="12" customHeight="1" x14ac:dyDescent="0.3">
      <c r="L200" s="61"/>
      <c r="M200" s="6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1:33" s="100" customFormat="1" ht="19.2" customHeight="1" x14ac:dyDescent="0.3">
      <c r="A201" s="8" t="s">
        <v>96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98"/>
    </row>
    <row r="202" spans="1:33" s="98" customFormat="1" ht="12" customHeight="1" x14ac:dyDescent="0.3">
      <c r="L202" s="60"/>
    </row>
    <row r="203" spans="1:33" s="98" customFormat="1" ht="12" customHeight="1" x14ac:dyDescent="0.3">
      <c r="A203" s="103" t="s">
        <v>97</v>
      </c>
      <c r="B203" s="103"/>
      <c r="C203" s="103"/>
      <c r="D203" s="103"/>
      <c r="E203" s="103"/>
      <c r="F203" s="103"/>
      <c r="G203" s="104"/>
      <c r="L203" s="60"/>
      <c r="R203" s="103" t="s">
        <v>98</v>
      </c>
      <c r="S203" s="103"/>
      <c r="T203" s="103"/>
      <c r="U203" s="103"/>
      <c r="V203" s="103"/>
      <c r="W203" s="103"/>
      <c r="X203" s="104"/>
    </row>
    <row r="204" spans="1:33" s="100" customFormat="1" ht="23.4" customHeight="1" thickBot="1" x14ac:dyDescent="0.35">
      <c r="A204" s="103"/>
      <c r="B204" s="103"/>
      <c r="C204" s="103"/>
      <c r="D204" s="103"/>
      <c r="E204" s="103"/>
      <c r="F204" s="103"/>
      <c r="G204" s="104"/>
      <c r="H204" s="98"/>
      <c r="I204" s="98"/>
      <c r="J204" s="98"/>
      <c r="K204" s="98"/>
      <c r="L204" s="79"/>
      <c r="M204" s="98"/>
      <c r="N204" s="98"/>
      <c r="O204" s="98"/>
      <c r="P204" s="98"/>
      <c r="Q204" s="98"/>
      <c r="R204" s="103"/>
      <c r="S204" s="103"/>
      <c r="T204" s="103"/>
      <c r="U204" s="103"/>
      <c r="V204" s="103"/>
      <c r="W204" s="103"/>
      <c r="X204" s="104"/>
    </row>
    <row r="205" spans="1:33" s="100" customFormat="1" ht="33.6" customHeight="1" thickTop="1" x14ac:dyDescent="0.3">
      <c r="A205" s="18" t="s">
        <v>92</v>
      </c>
      <c r="B205" s="18" t="s">
        <v>99</v>
      </c>
      <c r="C205" s="18" t="s">
        <v>100</v>
      </c>
      <c r="D205" s="105" t="s">
        <v>57</v>
      </c>
      <c r="E205" s="106" t="s">
        <v>101</v>
      </c>
      <c r="F205" s="21"/>
      <c r="G205" s="107"/>
      <c r="H205" s="38"/>
      <c r="I205" s="98"/>
      <c r="J205" s="98"/>
      <c r="K205" s="98"/>
      <c r="L205" s="102"/>
      <c r="M205" s="98"/>
      <c r="N205" s="98"/>
      <c r="O205" s="98"/>
      <c r="P205" s="98"/>
      <c r="Q205" s="108" t="s">
        <v>92</v>
      </c>
      <c r="R205" s="108"/>
      <c r="S205" s="18" t="s">
        <v>99</v>
      </c>
      <c r="T205" s="18" t="s">
        <v>100</v>
      </c>
      <c r="U205" s="105" t="s">
        <v>57</v>
      </c>
      <c r="V205" s="109" t="s">
        <v>101</v>
      </c>
      <c r="W205" s="110"/>
      <c r="X205" s="107"/>
    </row>
    <row r="206" spans="1:33" s="98" customFormat="1" ht="18" customHeight="1" x14ac:dyDescent="0.3">
      <c r="A206" s="30">
        <v>2009</v>
      </c>
      <c r="B206" s="30">
        <v>135</v>
      </c>
      <c r="C206" s="111">
        <v>19</v>
      </c>
      <c r="D206" s="112">
        <f t="shared" ref="D206:D211" si="9">SUM(B206:C206)</f>
        <v>154</v>
      </c>
      <c r="E206" s="113">
        <f t="shared" ref="E206:E211" si="10">D206/12</f>
        <v>12.833333333333334</v>
      </c>
      <c r="F206" s="114"/>
      <c r="G206" s="115"/>
      <c r="H206" s="38"/>
      <c r="L206" s="100"/>
      <c r="Q206" s="116">
        <v>2009</v>
      </c>
      <c r="R206" s="116"/>
      <c r="S206" s="30">
        <v>60</v>
      </c>
      <c r="T206" s="111">
        <v>2</v>
      </c>
      <c r="U206" s="112">
        <f t="shared" ref="U206:U211" si="11">SUM(S206:T206)</f>
        <v>62</v>
      </c>
      <c r="V206" s="113">
        <f>U206/12</f>
        <v>5.166666666666667</v>
      </c>
      <c r="W206" s="114"/>
      <c r="X206" s="115"/>
    </row>
    <row r="207" spans="1:33" s="98" customFormat="1" ht="18" customHeight="1" x14ac:dyDescent="0.3">
      <c r="A207" s="34">
        <v>2010</v>
      </c>
      <c r="B207" s="34">
        <v>117</v>
      </c>
      <c r="C207" s="117">
        <v>22</v>
      </c>
      <c r="D207" s="118">
        <f t="shared" si="9"/>
        <v>139</v>
      </c>
      <c r="E207" s="119">
        <f t="shared" si="10"/>
        <v>11.583333333333334</v>
      </c>
      <c r="F207" s="120"/>
      <c r="G207" s="115"/>
      <c r="H207" s="38"/>
      <c r="L207" s="9"/>
      <c r="Q207" s="121">
        <v>2010</v>
      </c>
      <c r="R207" s="121"/>
      <c r="S207" s="34">
        <v>19</v>
      </c>
      <c r="T207" s="117">
        <v>1</v>
      </c>
      <c r="U207" s="118">
        <f t="shared" si="11"/>
        <v>20</v>
      </c>
      <c r="V207" s="119">
        <f>20/12</f>
        <v>1.6666666666666667</v>
      </c>
      <c r="W207" s="120"/>
      <c r="X207" s="115"/>
    </row>
    <row r="208" spans="1:33" s="98" customFormat="1" ht="18" customHeight="1" x14ac:dyDescent="0.3">
      <c r="A208" s="30">
        <v>2011</v>
      </c>
      <c r="B208" s="30">
        <v>106</v>
      </c>
      <c r="C208" s="111">
        <v>17</v>
      </c>
      <c r="D208" s="112">
        <f t="shared" si="9"/>
        <v>123</v>
      </c>
      <c r="E208" s="113">
        <f t="shared" si="10"/>
        <v>10.25</v>
      </c>
      <c r="F208" s="114"/>
      <c r="G208" s="115"/>
      <c r="H208" s="38"/>
      <c r="L208" s="100"/>
      <c r="Q208" s="116">
        <v>2011</v>
      </c>
      <c r="R208" s="116"/>
      <c r="S208" s="30">
        <v>24</v>
      </c>
      <c r="T208" s="111">
        <v>0</v>
      </c>
      <c r="U208" s="112">
        <f t="shared" si="11"/>
        <v>24</v>
      </c>
      <c r="V208" s="113">
        <f>24/12</f>
        <v>2</v>
      </c>
      <c r="W208" s="114"/>
      <c r="X208" s="115"/>
    </row>
    <row r="209" spans="1:24" s="98" customFormat="1" ht="18" customHeight="1" x14ac:dyDescent="0.3">
      <c r="A209" s="33">
        <v>2012</v>
      </c>
      <c r="B209" s="33">
        <v>114</v>
      </c>
      <c r="C209" s="122">
        <v>8</v>
      </c>
      <c r="D209" s="118">
        <f t="shared" si="9"/>
        <v>122</v>
      </c>
      <c r="E209" s="119">
        <f t="shared" si="10"/>
        <v>10.166666666666666</v>
      </c>
      <c r="F209" s="120"/>
      <c r="G209" s="115"/>
      <c r="H209" s="38"/>
      <c r="I209" s="123"/>
      <c r="J209" s="123"/>
      <c r="K209" s="123"/>
      <c r="L209" s="100"/>
      <c r="M209" s="123"/>
      <c r="N209" s="123"/>
      <c r="O209" s="123"/>
      <c r="P209" s="123"/>
      <c r="Q209" s="124">
        <v>2012</v>
      </c>
      <c r="R209" s="124"/>
      <c r="S209" s="33">
        <v>48</v>
      </c>
      <c r="T209" s="122">
        <v>0</v>
      </c>
      <c r="U209" s="118">
        <f t="shared" si="11"/>
        <v>48</v>
      </c>
      <c r="V209" s="119">
        <f>48/12</f>
        <v>4</v>
      </c>
      <c r="W209" s="120"/>
      <c r="X209" s="115"/>
    </row>
    <row r="210" spans="1:24" s="98" customFormat="1" ht="18" customHeight="1" x14ac:dyDescent="0.3">
      <c r="A210" s="30">
        <v>2013</v>
      </c>
      <c r="B210" s="30">
        <v>97</v>
      </c>
      <c r="C210" s="30">
        <v>8</v>
      </c>
      <c r="D210" s="112">
        <f t="shared" si="9"/>
        <v>105</v>
      </c>
      <c r="E210" s="113">
        <f t="shared" si="10"/>
        <v>8.75</v>
      </c>
      <c r="F210" s="114"/>
      <c r="G210" s="115"/>
      <c r="H210" s="38"/>
      <c r="I210" s="38"/>
      <c r="J210" s="38"/>
      <c r="K210" s="38"/>
      <c r="M210" s="38"/>
      <c r="N210" s="38"/>
      <c r="O210" s="38"/>
      <c r="P210" s="38"/>
      <c r="Q210" s="116">
        <v>2013</v>
      </c>
      <c r="R210" s="116"/>
      <c r="S210" s="30">
        <v>70</v>
      </c>
      <c r="T210" s="30">
        <v>2</v>
      </c>
      <c r="U210" s="112">
        <f t="shared" si="11"/>
        <v>72</v>
      </c>
      <c r="V210" s="113">
        <f>72/12</f>
        <v>6</v>
      </c>
      <c r="W210" s="114"/>
      <c r="X210" s="115"/>
    </row>
    <row r="211" spans="1:24" s="98" customFormat="1" ht="18" customHeight="1" x14ac:dyDescent="0.3">
      <c r="A211" s="34">
        <v>2014</v>
      </c>
      <c r="B211" s="34">
        <v>72</v>
      </c>
      <c r="C211" s="34">
        <v>5</v>
      </c>
      <c r="D211" s="118">
        <f t="shared" si="9"/>
        <v>77</v>
      </c>
      <c r="E211" s="119">
        <f t="shared" si="10"/>
        <v>6.416666666666667</v>
      </c>
      <c r="F211" s="120"/>
      <c r="G211" s="115"/>
      <c r="H211" s="38"/>
      <c r="I211" s="38"/>
      <c r="J211" s="38"/>
      <c r="K211" s="38"/>
      <c r="M211" s="38"/>
      <c r="N211" s="38"/>
      <c r="O211" s="38"/>
      <c r="P211" s="38"/>
      <c r="Q211" s="121">
        <v>2014</v>
      </c>
      <c r="R211" s="121"/>
      <c r="S211" s="34">
        <v>29</v>
      </c>
      <c r="T211" s="34">
        <v>2</v>
      </c>
      <c r="U211" s="118">
        <f t="shared" si="11"/>
        <v>31</v>
      </c>
      <c r="V211" s="119">
        <f>31/12</f>
        <v>2.5833333333333335</v>
      </c>
      <c r="W211" s="120"/>
      <c r="X211" s="115"/>
    </row>
    <row r="212" spans="1:24" s="98" customFormat="1" ht="18" customHeight="1" x14ac:dyDescent="0.3">
      <c r="A212" s="125" t="s">
        <v>94</v>
      </c>
      <c r="B212" s="125" t="s">
        <v>102</v>
      </c>
      <c r="C212" s="125" t="s">
        <v>102</v>
      </c>
      <c r="D212" s="126" t="s">
        <v>102</v>
      </c>
      <c r="E212" s="127">
        <v>0</v>
      </c>
      <c r="F212" s="128"/>
      <c r="G212" s="129"/>
      <c r="H212" s="38"/>
      <c r="I212" s="38"/>
      <c r="J212" s="38"/>
      <c r="K212" s="38"/>
      <c r="M212" s="38"/>
      <c r="N212" s="38"/>
      <c r="O212" s="38"/>
      <c r="P212" s="38"/>
      <c r="Q212" s="130" t="s">
        <v>94</v>
      </c>
      <c r="R212" s="130"/>
      <c r="S212" s="125" t="s">
        <v>102</v>
      </c>
      <c r="T212" s="125" t="s">
        <v>102</v>
      </c>
      <c r="U212" s="126" t="s">
        <v>102</v>
      </c>
      <c r="V212" s="127" t="s">
        <v>102</v>
      </c>
      <c r="W212" s="128"/>
      <c r="X212" s="129"/>
    </row>
    <row r="213" spans="1:24" s="98" customFormat="1" ht="40.200000000000003" customHeight="1" thickBot="1" x14ac:dyDescent="0.35">
      <c r="A213" s="131" t="s">
        <v>103</v>
      </c>
      <c r="B213" s="131">
        <f>SUM(B206:B212)</f>
        <v>641</v>
      </c>
      <c r="C213" s="131">
        <f>SUM(C206:C212)</f>
        <v>79</v>
      </c>
      <c r="D213" s="132">
        <f>SUM(D206:D212)</f>
        <v>720</v>
      </c>
      <c r="E213" s="133"/>
      <c r="F213" s="134"/>
      <c r="G213" s="38"/>
      <c r="H213" s="38"/>
      <c r="I213" s="38"/>
      <c r="J213" s="38"/>
      <c r="K213" s="38"/>
      <c r="M213" s="38"/>
      <c r="N213" s="38"/>
      <c r="O213" s="38"/>
      <c r="P213" s="38"/>
      <c r="Q213" s="135" t="s">
        <v>103</v>
      </c>
      <c r="R213" s="135"/>
      <c r="S213" s="131">
        <f>SUM(S206:S212)</f>
        <v>250</v>
      </c>
      <c r="T213" s="131">
        <f>SUM(T206:T212)</f>
        <v>7</v>
      </c>
      <c r="U213" s="132">
        <f>SUM(U206:U212)</f>
        <v>257</v>
      </c>
      <c r="V213" s="133"/>
      <c r="W213" s="134"/>
      <c r="X213" s="38"/>
    </row>
    <row r="214" spans="1:24" s="98" customFormat="1" ht="15" customHeight="1" thickTop="1" x14ac:dyDescent="0.3">
      <c r="A214" s="136" t="s">
        <v>104</v>
      </c>
      <c r="B214" s="136"/>
      <c r="C214" s="136"/>
      <c r="D214" s="136"/>
      <c r="E214" s="136"/>
      <c r="F214" s="136"/>
      <c r="G214" s="136"/>
      <c r="H214" s="38"/>
      <c r="I214" s="137"/>
      <c r="J214" s="137"/>
      <c r="K214" s="137"/>
      <c r="M214" s="137"/>
      <c r="N214" s="137"/>
      <c r="O214" s="137"/>
      <c r="P214" s="137"/>
      <c r="Q214" s="138"/>
      <c r="R214" s="136" t="s">
        <v>104</v>
      </c>
      <c r="S214" s="136"/>
      <c r="T214" s="136"/>
      <c r="U214" s="136"/>
      <c r="V214" s="136"/>
      <c r="W214" s="136"/>
      <c r="X214" s="136"/>
    </row>
    <row r="215" spans="1:24" s="38" customFormat="1" ht="15" customHeight="1" x14ac:dyDescent="0.3">
      <c r="A215" s="136" t="s">
        <v>105</v>
      </c>
      <c r="B215" s="136"/>
      <c r="C215" s="136"/>
      <c r="D215" s="136"/>
      <c r="E215" s="136"/>
      <c r="F215" s="136"/>
      <c r="G215" s="136"/>
      <c r="H215" s="138"/>
      <c r="I215" s="138"/>
      <c r="J215" s="138"/>
      <c r="K215" s="138"/>
      <c r="L215" s="123"/>
      <c r="M215" s="138"/>
      <c r="N215" s="138"/>
      <c r="O215" s="138"/>
      <c r="P215" s="138"/>
      <c r="R215" s="136" t="s">
        <v>105</v>
      </c>
      <c r="S215" s="136"/>
      <c r="T215" s="136"/>
      <c r="U215" s="136"/>
      <c r="V215" s="136"/>
      <c r="W215" s="136"/>
      <c r="X215" s="136"/>
    </row>
    <row r="216" spans="1:24" s="38" customFormat="1" ht="15" customHeight="1" x14ac:dyDescent="0.3">
      <c r="A216" s="139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M216" s="138"/>
      <c r="N216" s="138"/>
      <c r="O216" s="138"/>
      <c r="P216" s="138"/>
    </row>
    <row r="217" spans="1:24" s="38" customFormat="1" ht="15" customHeight="1" x14ac:dyDescent="0.3">
      <c r="A217" s="139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M217" s="138"/>
      <c r="N217" s="138"/>
      <c r="O217" s="138"/>
      <c r="P217" s="138"/>
    </row>
    <row r="218" spans="1:24" s="38" customFormat="1" ht="1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s="38" customFormat="1" ht="27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s="38" customFormat="1" ht="17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3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s="38" customFormat="1" ht="17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3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s="38" customFormat="1" ht="9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3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s="38" customFormat="1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3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</sheetData>
  <mergeCells count="152">
    <mergeCell ref="E213:F213"/>
    <mergeCell ref="Q213:R213"/>
    <mergeCell ref="V213:W213"/>
    <mergeCell ref="A214:G214"/>
    <mergeCell ref="R214:X214"/>
    <mergeCell ref="A215:G215"/>
    <mergeCell ref="R215:X215"/>
    <mergeCell ref="E211:F211"/>
    <mergeCell ref="Q211:R211"/>
    <mergeCell ref="V211:W211"/>
    <mergeCell ref="E212:F212"/>
    <mergeCell ref="Q212:R212"/>
    <mergeCell ref="V212:W212"/>
    <mergeCell ref="E209:F209"/>
    <mergeCell ref="Q209:R209"/>
    <mergeCell ref="V209:W209"/>
    <mergeCell ref="E210:F210"/>
    <mergeCell ref="Q210:R210"/>
    <mergeCell ref="V210:W210"/>
    <mergeCell ref="E207:F207"/>
    <mergeCell ref="Q207:R207"/>
    <mergeCell ref="V207:W207"/>
    <mergeCell ref="E208:F208"/>
    <mergeCell ref="Q208:R208"/>
    <mergeCell ref="V208:W208"/>
    <mergeCell ref="E205:F205"/>
    <mergeCell ref="Q205:R205"/>
    <mergeCell ref="V205:W205"/>
    <mergeCell ref="E206:F206"/>
    <mergeCell ref="Q206:R206"/>
    <mergeCell ref="V206:W206"/>
    <mergeCell ref="A184:F184"/>
    <mergeCell ref="N184:S184"/>
    <mergeCell ref="A199:H199"/>
    <mergeCell ref="N199:U199"/>
    <mergeCell ref="A201:W201"/>
    <mergeCell ref="A203:F204"/>
    <mergeCell ref="R203:W204"/>
    <mergeCell ref="B180:C180"/>
    <mergeCell ref="O180:P180"/>
    <mergeCell ref="B181:C181"/>
    <mergeCell ref="O181:P181"/>
    <mergeCell ref="B182:C182"/>
    <mergeCell ref="O182:P182"/>
    <mergeCell ref="B177:C177"/>
    <mergeCell ref="O177:P177"/>
    <mergeCell ref="B178:C178"/>
    <mergeCell ref="O178:P178"/>
    <mergeCell ref="B179:C179"/>
    <mergeCell ref="O179:P179"/>
    <mergeCell ref="A172:C174"/>
    <mergeCell ref="N172:O174"/>
    <mergeCell ref="B175:C175"/>
    <mergeCell ref="O175:P175"/>
    <mergeCell ref="B176:C176"/>
    <mergeCell ref="O176:P176"/>
    <mergeCell ref="H165:I165"/>
    <mergeCell ref="U165:V165"/>
    <mergeCell ref="H166:I166"/>
    <mergeCell ref="U166:V166"/>
    <mergeCell ref="A167:J167"/>
    <mergeCell ref="N167:W167"/>
    <mergeCell ref="H162:I162"/>
    <mergeCell ref="U162:V162"/>
    <mergeCell ref="H163:I163"/>
    <mergeCell ref="U163:V163"/>
    <mergeCell ref="H164:I164"/>
    <mergeCell ref="U164:V164"/>
    <mergeCell ref="H159:I159"/>
    <mergeCell ref="U159:V159"/>
    <mergeCell ref="H160:I160"/>
    <mergeCell ref="U160:V160"/>
    <mergeCell ref="H161:I161"/>
    <mergeCell ref="U161:V161"/>
    <mergeCell ref="H156:I156"/>
    <mergeCell ref="U156:V156"/>
    <mergeCell ref="H157:I157"/>
    <mergeCell ref="U157:V157"/>
    <mergeCell ref="H158:I158"/>
    <mergeCell ref="U158:V158"/>
    <mergeCell ref="H153:I153"/>
    <mergeCell ref="U153:V153"/>
    <mergeCell ref="H154:I154"/>
    <mergeCell ref="U154:V154"/>
    <mergeCell ref="H155:I155"/>
    <mergeCell ref="U155:V155"/>
    <mergeCell ref="H150:I150"/>
    <mergeCell ref="U150:V150"/>
    <mergeCell ref="H151:I151"/>
    <mergeCell ref="U151:V151"/>
    <mergeCell ref="H152:I152"/>
    <mergeCell ref="U152:V152"/>
    <mergeCell ref="H147:I147"/>
    <mergeCell ref="U147:V147"/>
    <mergeCell ref="H148:I148"/>
    <mergeCell ref="U148:V148"/>
    <mergeCell ref="H149:I149"/>
    <mergeCell ref="U149:V149"/>
    <mergeCell ref="H144:I144"/>
    <mergeCell ref="U144:V144"/>
    <mergeCell ref="H145:I145"/>
    <mergeCell ref="U145:V145"/>
    <mergeCell ref="H146:I146"/>
    <mergeCell ref="U146:V146"/>
    <mergeCell ref="H141:I141"/>
    <mergeCell ref="U141:V141"/>
    <mergeCell ref="H142:I142"/>
    <mergeCell ref="U142:V142"/>
    <mergeCell ref="H143:I143"/>
    <mergeCell ref="U143:V143"/>
    <mergeCell ref="A138:J138"/>
    <mergeCell ref="N138:W138"/>
    <mergeCell ref="A139:J139"/>
    <mergeCell ref="N139:W139"/>
    <mergeCell ref="H140:I140"/>
    <mergeCell ref="U140:V140"/>
    <mergeCell ref="I135:J135"/>
    <mergeCell ref="V135:W135"/>
    <mergeCell ref="I136:J136"/>
    <mergeCell ref="V136:W136"/>
    <mergeCell ref="I137:J137"/>
    <mergeCell ref="V137:W137"/>
    <mergeCell ref="I132:J132"/>
    <mergeCell ref="V132:W132"/>
    <mergeCell ref="I133:J133"/>
    <mergeCell ref="V133:W133"/>
    <mergeCell ref="I134:J134"/>
    <mergeCell ref="V134:W134"/>
    <mergeCell ref="I129:J129"/>
    <mergeCell ref="V129:W129"/>
    <mergeCell ref="I130:J130"/>
    <mergeCell ref="V130:W130"/>
    <mergeCell ref="I131:J131"/>
    <mergeCell ref="V131:W131"/>
    <mergeCell ref="I126:J126"/>
    <mergeCell ref="V126:W126"/>
    <mergeCell ref="I127:J127"/>
    <mergeCell ref="V127:W127"/>
    <mergeCell ref="I128:J128"/>
    <mergeCell ref="V128:W128"/>
    <mergeCell ref="A123:J123"/>
    <mergeCell ref="N123:V123"/>
    <mergeCell ref="I124:J124"/>
    <mergeCell ref="V124:W124"/>
    <mergeCell ref="I125:J125"/>
    <mergeCell ref="V125:W125"/>
    <mergeCell ref="A116:W116"/>
    <mergeCell ref="A117:W117"/>
    <mergeCell ref="A118:W118"/>
    <mergeCell ref="A120:W120"/>
    <mergeCell ref="A122:J122"/>
    <mergeCell ref="N122:W122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64" orientation="landscape" r:id="rId1"/>
  <rowBreaks count="2" manualBreakCount="2">
    <brk id="168" max="22" man="1"/>
    <brk id="21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FEMINICIDIO</vt:lpstr>
      <vt:lpstr>FEMINICIDIO!Área_de_impresión</vt:lpstr>
      <vt:lpstr>FEMINICIDIO!Títulos_a_imprimir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2015-02-18T16:36:15Z</dcterms:created>
  <dcterms:modified xsi:type="dcterms:W3CDTF">2015-02-18T16:36:46Z</dcterms:modified>
</cp:coreProperties>
</file>