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ER_AER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ER_AER!$A$5:$A$104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ER_AER!$A$1:$AB$104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M98" i="15" l="1"/>
  <c r="K98" i="15"/>
  <c r="I98" i="15"/>
  <c r="I99" i="15" s="1"/>
  <c r="G98" i="15"/>
  <c r="G99" i="15" s="1"/>
  <c r="E98" i="15"/>
  <c r="C98" i="15"/>
  <c r="C99" i="15" s="1"/>
  <c r="B97" i="15"/>
  <c r="B96" i="15"/>
  <c r="B95" i="15"/>
  <c r="B94" i="15"/>
  <c r="B93" i="15"/>
  <c r="B92" i="15"/>
  <c r="B91" i="15"/>
  <c r="B90" i="15"/>
  <c r="B89" i="15"/>
  <c r="B88" i="15"/>
  <c r="B87" i="15"/>
  <c r="B86" i="15"/>
  <c r="B98" i="15" s="1"/>
  <c r="Y78" i="15"/>
  <c r="W78" i="15"/>
  <c r="V77" i="15"/>
  <c r="G77" i="15"/>
  <c r="E77" i="15"/>
  <c r="C77" i="15"/>
  <c r="B77" i="15" s="1"/>
  <c r="V76" i="15"/>
  <c r="G76" i="15"/>
  <c r="E76" i="15"/>
  <c r="B76" i="15" s="1"/>
  <c r="C76" i="15"/>
  <c r="V75" i="15"/>
  <c r="G75" i="15"/>
  <c r="E75" i="15"/>
  <c r="B75" i="15" s="1"/>
  <c r="C75" i="15"/>
  <c r="V74" i="15"/>
  <c r="G74" i="15"/>
  <c r="E74" i="15"/>
  <c r="C74" i="15"/>
  <c r="B74" i="15" s="1"/>
  <c r="V73" i="15"/>
  <c r="G73" i="15"/>
  <c r="E73" i="15"/>
  <c r="C73" i="15"/>
  <c r="B73" i="15" s="1"/>
  <c r="V72" i="15"/>
  <c r="G72" i="15"/>
  <c r="E72" i="15"/>
  <c r="C72" i="15"/>
  <c r="B72" i="15" s="1"/>
  <c r="V71" i="15"/>
  <c r="G71" i="15"/>
  <c r="E71" i="15"/>
  <c r="C71" i="15"/>
  <c r="B71" i="15"/>
  <c r="V70" i="15"/>
  <c r="G70" i="15"/>
  <c r="E70" i="15"/>
  <c r="C70" i="15"/>
  <c r="B70" i="15"/>
  <c r="V69" i="15"/>
  <c r="G69" i="15"/>
  <c r="E69" i="15"/>
  <c r="C69" i="15"/>
  <c r="B69" i="15" s="1"/>
  <c r="V68" i="15"/>
  <c r="G68" i="15"/>
  <c r="E68" i="15"/>
  <c r="B68" i="15" s="1"/>
  <c r="C68" i="15"/>
  <c r="V67" i="15"/>
  <c r="G67" i="15"/>
  <c r="B67" i="15" s="1"/>
  <c r="E67" i="15"/>
  <c r="C67" i="15"/>
  <c r="V66" i="15"/>
  <c r="V78" i="15" s="1"/>
  <c r="G66" i="15"/>
  <c r="G78" i="15" s="1"/>
  <c r="E66" i="15"/>
  <c r="E78" i="15" s="1"/>
  <c r="C66" i="15"/>
  <c r="B66" i="15" s="1"/>
  <c r="O58" i="15"/>
  <c r="N58" i="15"/>
  <c r="M58" i="15"/>
  <c r="L58" i="15"/>
  <c r="K58" i="15"/>
  <c r="J58" i="15"/>
  <c r="I58" i="15"/>
  <c r="H58" i="15"/>
  <c r="G58" i="15"/>
  <c r="F58" i="15"/>
  <c r="E58" i="15"/>
  <c r="D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X24" i="15"/>
  <c r="Z21" i="15" s="1"/>
  <c r="P24" i="15"/>
  <c r="P23" i="15"/>
  <c r="P22" i="15"/>
  <c r="P21" i="15"/>
  <c r="Z20" i="15"/>
  <c r="P20" i="15"/>
  <c r="Z19" i="15"/>
  <c r="P19" i="15"/>
  <c r="P18" i="15"/>
  <c r="P17" i="15"/>
  <c r="Z16" i="15"/>
  <c r="P16" i="15"/>
  <c r="P58" i="15" s="1"/>
  <c r="Q21" i="15" l="1"/>
  <c r="Q29" i="15"/>
  <c r="Q45" i="15"/>
  <c r="Q53" i="15"/>
  <c r="Q56" i="15"/>
  <c r="Q52" i="15"/>
  <c r="Q48" i="15"/>
  <c r="Q44" i="15"/>
  <c r="Q40" i="15"/>
  <c r="Q36" i="15"/>
  <c r="Q32" i="15"/>
  <c r="Q28" i="15"/>
  <c r="Q19" i="15"/>
  <c r="Q24" i="15"/>
  <c r="Q16" i="15"/>
  <c r="Q54" i="15"/>
  <c r="Q50" i="15"/>
  <c r="Q46" i="15"/>
  <c r="Q42" i="15"/>
  <c r="Q38" i="15"/>
  <c r="Q34" i="15"/>
  <c r="Q30" i="15"/>
  <c r="Q26" i="15"/>
  <c r="Q23" i="15"/>
  <c r="Q22" i="15"/>
  <c r="Q20" i="15"/>
  <c r="Q37" i="15"/>
  <c r="Q17" i="15"/>
  <c r="B78" i="15"/>
  <c r="Q31" i="15"/>
  <c r="Q47" i="15"/>
  <c r="E79" i="15"/>
  <c r="Q39" i="15"/>
  <c r="G79" i="15"/>
  <c r="W79" i="15"/>
  <c r="Q41" i="15"/>
  <c r="Y79" i="15"/>
  <c r="Q55" i="15"/>
  <c r="Q25" i="15"/>
  <c r="Q33" i="15"/>
  <c r="Q49" i="15"/>
  <c r="Q57" i="15"/>
  <c r="M99" i="15"/>
  <c r="E99" i="15"/>
  <c r="K99" i="15"/>
  <c r="Q18" i="15"/>
  <c r="Q27" i="15"/>
  <c r="Q35" i="15"/>
  <c r="Q43" i="15"/>
  <c r="Q51" i="15"/>
  <c r="Z22" i="15"/>
  <c r="Z17" i="15"/>
  <c r="Z23" i="15"/>
  <c r="C78" i="15"/>
  <c r="C79" i="15" s="1"/>
  <c r="Z18" i="15"/>
</calcChain>
</file>

<file path=xl/sharedStrings.xml><?xml version="1.0" encoding="utf-8"?>
<sst xmlns="http://schemas.openxmlformats.org/spreadsheetml/2006/main" count="153" uniqueCount="103">
  <si>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</si>
  <si>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</si>
  <si>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</si>
  <si>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</si>
  <si>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</si>
  <si>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</si>
  <si>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</si>
  <si>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</si>
  <si>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</si>
  <si>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</si>
  <si>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</si>
  <si>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</si>
  <si>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</si>
  <si>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</si>
  <si>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</si>
  <si>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</si>
  <si>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</si>
  <si>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</si>
  <si>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Adolescentes</t>
  </si>
  <si>
    <t>Elaboración: Unidad de Generación de Información y Gestión del Conocimiento - PNCVFS</t>
  </si>
  <si>
    <t>-</t>
  </si>
  <si>
    <t>Infancia</t>
  </si>
  <si>
    <t>Niñez</t>
  </si>
  <si>
    <t>Jóvenes</t>
  </si>
  <si>
    <t>Adultos</t>
  </si>
  <si>
    <t>N°</t>
  </si>
  <si>
    <t>PROGRAMA NACIONAL CONTRA LA VIOLENCIA FAMILIAR Y SEXUAL</t>
  </si>
  <si>
    <t>Grupo de Edad</t>
  </si>
  <si>
    <t>Sin información</t>
  </si>
  <si>
    <t>% Acción</t>
  </si>
  <si>
    <t xml:space="preserve">%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</si>
  <si>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</si>
  <si>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2019 - Preliminar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</si>
  <si>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</si>
  <si>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</si>
  <si>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</si>
  <si>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</si>
  <si>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Anco</t>
  </si>
  <si>
    <t>(&lt; 6 años)</t>
  </si>
  <si>
    <t>Ayna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</si>
  <si>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</si>
  <si>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</si>
  <si>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</si>
  <si>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</si>
  <si>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</si>
  <si>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</si>
  <si>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</si>
  <si>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(18 - 29 años)</t>
  </si>
  <si>
    <t>Challhuahuacho</t>
  </si>
  <si>
    <t>(30 - 59 años)</t>
  </si>
  <si>
    <t>Chongoyape</t>
  </si>
  <si>
    <t>Adultos Mayores</t>
  </si>
  <si>
    <t>(60 a + años)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</si>
  <si>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</si>
  <si>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</si>
  <si>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</si>
  <si>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</si>
  <si>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</si>
  <si>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</si>
  <si>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</si>
  <si>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</si>
  <si>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</si>
  <si>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</si>
  <si>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</si>
  <si>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</si>
  <si>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</si>
  <si>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</si>
  <si>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</si>
  <si>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</si>
  <si>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</si>
  <si>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</si>
  <si>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</si>
  <si>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</si>
  <si>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</si>
  <si>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</si>
  <si>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</si>
  <si>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</si>
  <si>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</si>
  <si>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</si>
  <si>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</si>
  <si>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</si>
  <si>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</si>
  <si>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</si>
  <si>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</si>
  <si>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</si>
  <si>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</si>
  <si>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</si>
  <si>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</si>
  <si>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2/ Las Plataformas Itinerantes de Atención Social, para el mes de enero aún no iniciarón su recorrido.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</si>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</sst>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vertAlign val="superscript"/>
      <sz val="22"/>
      <color theme="0"/>
      <name val="Arial Narrow"/>
      <family val="2"/>
    </font>
    <font>
      <vertAlign val="superscript"/>
      <sz val="12"/>
      <color indexed="8"/>
      <name val="Arial Narrow"/>
      <family val="2"/>
    </font>
    <font>
      <b/>
      <sz val="18"/>
      <color theme="3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medium">
        <color theme="2" tint="-0.24994659260841701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5" fillId="4" borderId="0" xfId="0" applyFont="1" applyFill="1"/>
    <xf numFmtId="0" fontId="5" fillId="5" borderId="0" xfId="0" applyFont="1" applyFill="1"/>
    <xf numFmtId="0" fontId="8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/>
    <xf numFmtId="0" fontId="17" fillId="4" borderId="0" xfId="0" applyFont="1" applyFill="1"/>
    <xf numFmtId="0" fontId="18" fillId="4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9" fontId="24" fillId="4" borderId="0" xfId="10" applyFont="1" applyFill="1" applyAlignment="1">
      <alignment horizontal="center"/>
    </xf>
    <xf numFmtId="0" fontId="24" fillId="8" borderId="0" xfId="0" applyFont="1" applyFill="1"/>
    <xf numFmtId="0" fontId="5" fillId="4" borderId="0" xfId="0" applyFont="1" applyFill="1" applyAlignment="1">
      <alignment horizontal="centerContinuous" vertical="center" wrapText="1"/>
    </xf>
    <xf numFmtId="3" fontId="5" fillId="4" borderId="0" xfId="0" applyNumberFormat="1" applyFont="1" applyFill="1"/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4" fillId="9" borderId="4" xfId="0" applyFont="1" applyFill="1" applyBorder="1" applyAlignment="1">
      <alignment horizontal="centerContinuous" vertical="center" wrapText="1"/>
    </xf>
    <xf numFmtId="0" fontId="14" fillId="9" borderId="5" xfId="0" applyFont="1" applyFill="1" applyBorder="1" applyAlignment="1">
      <alignment horizontal="centerContinuous" vertical="center" wrapText="1"/>
    </xf>
    <xf numFmtId="0" fontId="15" fillId="9" borderId="5" xfId="0" applyFont="1" applyFill="1" applyBorder="1" applyAlignment="1">
      <alignment horizontal="centerContinuous" vertical="center" wrapText="1"/>
    </xf>
    <xf numFmtId="0" fontId="19" fillId="5" borderId="0" xfId="0" applyFont="1" applyFill="1" applyAlignment="1">
      <alignment horizontal="center" vertical="center"/>
    </xf>
    <xf numFmtId="0" fontId="5" fillId="4" borderId="10" xfId="0" applyFont="1" applyFill="1" applyBorder="1"/>
    <xf numFmtId="0" fontId="20" fillId="5" borderId="0" xfId="0" applyFont="1" applyFill="1" applyAlignment="1">
      <alignment vertical="center" wrapText="1"/>
    </xf>
    <xf numFmtId="0" fontId="22" fillId="4" borderId="26" xfId="0" applyFont="1" applyFill="1" applyBorder="1" applyAlignment="1">
      <alignment horizontal="center" vertical="center"/>
    </xf>
    <xf numFmtId="3" fontId="21" fillId="4" borderId="28" xfId="0" quotePrefix="1" applyNumberFormat="1" applyFont="1" applyFill="1" applyBorder="1" applyAlignment="1">
      <alignment horizontal="center" vertical="center"/>
    </xf>
    <xf numFmtId="3" fontId="21" fillId="4" borderId="29" xfId="0" quotePrefix="1" applyNumberFormat="1" applyFont="1" applyFill="1" applyBorder="1" applyAlignment="1">
      <alignment horizontal="center" vertical="center"/>
    </xf>
    <xf numFmtId="3" fontId="21" fillId="4" borderId="30" xfId="0" quotePrefix="1" applyNumberFormat="1" applyFont="1" applyFill="1" applyBorder="1" applyAlignment="1">
      <alignment horizontal="center" vertical="center"/>
    </xf>
    <xf numFmtId="9" fontId="27" fillId="8" borderId="31" xfId="3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/>
    </xf>
    <xf numFmtId="3" fontId="21" fillId="5" borderId="0" xfId="0" applyNumberFormat="1" applyFont="1" applyFill="1" applyAlignment="1">
      <alignment horizontal="center"/>
    </xf>
    <xf numFmtId="0" fontId="26" fillId="5" borderId="32" xfId="0" applyFont="1" applyFill="1" applyBorder="1" applyAlignment="1">
      <alignment horizontal="left" vertical="center" indent="2"/>
    </xf>
    <xf numFmtId="0" fontId="25" fillId="5" borderId="32" xfId="0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/>
    </xf>
    <xf numFmtId="3" fontId="22" fillId="5" borderId="33" xfId="0" applyNumberFormat="1" applyFont="1" applyFill="1" applyBorder="1" applyAlignment="1">
      <alignment horizontal="centerContinuous" vertical="center"/>
    </xf>
    <xf numFmtId="3" fontId="22" fillId="5" borderId="34" xfId="0" applyNumberFormat="1" applyFont="1" applyFill="1" applyBorder="1" applyAlignment="1">
      <alignment horizontal="centerContinuous" vertical="center"/>
    </xf>
    <xf numFmtId="3" fontId="22" fillId="5" borderId="0" xfId="0" applyNumberFormat="1" applyFont="1" applyFill="1" applyAlignment="1">
      <alignment vertical="center" wrapText="1"/>
    </xf>
    <xf numFmtId="3" fontId="22" fillId="5" borderId="36" xfId="0" applyNumberFormat="1" applyFont="1" applyFill="1" applyBorder="1" applyAlignment="1">
      <alignment horizontal="centerContinuous" vertical="center"/>
    </xf>
    <xf numFmtId="3" fontId="22" fillId="5" borderId="37" xfId="0" applyNumberFormat="1" applyFont="1" applyFill="1" applyBorder="1" applyAlignment="1">
      <alignment horizontal="centerContinuous" vertical="center"/>
    </xf>
    <xf numFmtId="0" fontId="27" fillId="6" borderId="39" xfId="0" applyFont="1" applyFill="1" applyBorder="1" applyAlignment="1">
      <alignment horizontal="centerContinuous" vertical="center"/>
    </xf>
    <xf numFmtId="0" fontId="26" fillId="6" borderId="40" xfId="0" applyFont="1" applyFill="1" applyBorder="1" applyAlignment="1">
      <alignment horizontal="centerContinuous" vertical="center"/>
    </xf>
    <xf numFmtId="0" fontId="27" fillId="6" borderId="40" xfId="0" applyFont="1" applyFill="1" applyBorder="1" applyAlignment="1">
      <alignment horizontal="centerContinuous" vertical="center"/>
    </xf>
    <xf numFmtId="3" fontId="27" fillId="6" borderId="40" xfId="0" applyNumberFormat="1" applyFont="1" applyFill="1" applyBorder="1" applyAlignment="1">
      <alignment horizontal="centerContinuous" vertical="center"/>
    </xf>
    <xf numFmtId="0" fontId="18" fillId="4" borderId="0" xfId="0" applyFont="1" applyFill="1" applyAlignment="1">
      <alignment horizontal="centerContinuous" vertical="center" wrapText="1"/>
    </xf>
    <xf numFmtId="0" fontId="23" fillId="5" borderId="0" xfId="0" applyFont="1" applyFill="1" applyAlignment="1">
      <alignment horizontal="center" vertical="center"/>
    </xf>
    <xf numFmtId="3" fontId="23" fillId="5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vertical="center" wrapText="1"/>
    </xf>
    <xf numFmtId="3" fontId="23" fillId="5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center"/>
    </xf>
    <xf numFmtId="9" fontId="21" fillId="2" borderId="0" xfId="3" applyFont="1" applyFill="1" applyAlignment="1">
      <alignment horizontal="center"/>
    </xf>
    <xf numFmtId="9" fontId="21" fillId="2" borderId="0" xfId="3" applyFont="1" applyFill="1"/>
    <xf numFmtId="0" fontId="30" fillId="10" borderId="28" xfId="0" applyFont="1" applyFill="1" applyBorder="1" applyAlignment="1">
      <alignment horizontal="center" vertical="center"/>
    </xf>
    <xf numFmtId="3" fontId="21" fillId="4" borderId="42" xfId="0" quotePrefix="1" applyNumberFormat="1" applyFont="1" applyFill="1" applyBorder="1" applyAlignment="1">
      <alignment horizontal="center" vertical="center"/>
    </xf>
    <xf numFmtId="3" fontId="27" fillId="6" borderId="44" xfId="0" applyNumberFormat="1" applyFont="1" applyFill="1" applyBorder="1" applyAlignment="1">
      <alignment horizontal="center" vertical="center"/>
    </xf>
    <xf numFmtId="3" fontId="27" fillId="6" borderId="45" xfId="0" applyNumberFormat="1" applyFont="1" applyFill="1" applyBorder="1" applyAlignment="1">
      <alignment horizontal="center" vertical="center"/>
    </xf>
    <xf numFmtId="3" fontId="27" fillId="6" borderId="46" xfId="0" applyNumberFormat="1" applyFont="1" applyFill="1" applyBorder="1" applyAlignment="1">
      <alignment horizontal="center" vertical="center"/>
    </xf>
    <xf numFmtId="3" fontId="27" fillId="6" borderId="47" xfId="0" applyNumberFormat="1" applyFont="1" applyFill="1" applyBorder="1" applyAlignment="1">
      <alignment horizontal="center" vertical="center"/>
    </xf>
    <xf numFmtId="9" fontId="27" fillId="6" borderId="48" xfId="3" applyFont="1" applyFill="1" applyBorder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3" fontId="21" fillId="4" borderId="0" xfId="0" quotePrefix="1" applyNumberFormat="1" applyFont="1" applyFill="1" applyAlignment="1">
      <alignment horizontal="center" vertical="center"/>
    </xf>
    <xf numFmtId="9" fontId="27" fillId="8" borderId="0" xfId="3" applyFont="1" applyFill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left" vertical="center" indent="1"/>
    </xf>
    <xf numFmtId="3" fontId="21" fillId="5" borderId="35" xfId="0" applyNumberFormat="1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left" vertical="center" indent="1"/>
    </xf>
    <xf numFmtId="3" fontId="21" fillId="5" borderId="38" xfId="0" applyNumberFormat="1" applyFont="1" applyFill="1" applyBorder="1" applyAlignment="1">
      <alignment horizontal="center" vertical="center"/>
    </xf>
    <xf numFmtId="3" fontId="22" fillId="5" borderId="36" xfId="0" applyNumberFormat="1" applyFont="1" applyFill="1" applyBorder="1" applyAlignment="1">
      <alignment horizontal="right" vertical="center" wrapText="1"/>
    </xf>
    <xf numFmtId="3" fontId="22" fillId="5" borderId="37" xfId="0" applyNumberFormat="1" applyFont="1" applyFill="1" applyBorder="1" applyAlignment="1">
      <alignment horizontal="right" vertical="center" wrapText="1"/>
    </xf>
    <xf numFmtId="0" fontId="22" fillId="5" borderId="39" xfId="0" applyFont="1" applyFill="1" applyBorder="1" applyAlignment="1">
      <alignment horizontal="left" vertical="center" indent="1"/>
    </xf>
    <xf numFmtId="3" fontId="21" fillId="5" borderId="40" xfId="0" applyNumberFormat="1" applyFont="1" applyFill="1" applyBorder="1" applyAlignment="1">
      <alignment horizontal="center" vertical="center"/>
    </xf>
    <xf numFmtId="0" fontId="27" fillId="6" borderId="37" xfId="0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9" fontId="21" fillId="11" borderId="40" xfId="3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9" fontId="21" fillId="3" borderId="0" xfId="3" applyFont="1" applyFill="1" applyAlignment="1">
      <alignment horizontal="center" vertical="center"/>
    </xf>
    <xf numFmtId="0" fontId="5" fillId="4" borderId="50" xfId="0" applyFont="1" applyFill="1" applyBorder="1"/>
    <xf numFmtId="0" fontId="20" fillId="7" borderId="11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2" borderId="0" xfId="0" applyFont="1" applyFill="1"/>
    <xf numFmtId="0" fontId="3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3" fontId="27" fillId="6" borderId="38" xfId="0" applyNumberFormat="1" applyFont="1" applyFill="1" applyBorder="1" applyAlignment="1">
      <alignment horizontal="center" vertical="center"/>
    </xf>
    <xf numFmtId="3" fontId="27" fillId="6" borderId="36" xfId="0" applyNumberFormat="1" applyFont="1" applyFill="1" applyBorder="1" applyAlignment="1">
      <alignment horizontal="center" vertical="center"/>
    </xf>
    <xf numFmtId="9" fontId="21" fillId="11" borderId="40" xfId="3" applyFont="1" applyFill="1" applyBorder="1" applyAlignment="1">
      <alignment horizontal="center" vertical="center"/>
    </xf>
    <xf numFmtId="9" fontId="21" fillId="11" borderId="41" xfId="3" applyFont="1" applyFill="1" applyBorder="1" applyAlignment="1">
      <alignment horizontal="center" vertical="center"/>
    </xf>
    <xf numFmtId="3" fontId="22" fillId="5" borderId="38" xfId="0" applyNumberFormat="1" applyFont="1" applyFill="1" applyBorder="1" applyAlignment="1">
      <alignment horizontal="center" vertical="center" wrapText="1"/>
    </xf>
    <xf numFmtId="3" fontId="22" fillId="5" borderId="36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3" fontId="22" fillId="5" borderId="38" xfId="0" applyNumberFormat="1" applyFont="1" applyFill="1" applyBorder="1" applyAlignment="1">
      <alignment horizontal="center" vertical="center"/>
    </xf>
    <xf numFmtId="3" fontId="22" fillId="5" borderId="40" xfId="0" applyNumberFormat="1" applyFont="1" applyFill="1" applyBorder="1" applyAlignment="1">
      <alignment horizontal="center" vertical="center"/>
    </xf>
    <xf numFmtId="3" fontId="22" fillId="5" borderId="35" xfId="0" applyNumberFormat="1" applyFont="1" applyFill="1" applyBorder="1" applyAlignment="1">
      <alignment horizontal="center" vertical="center"/>
    </xf>
    <xf numFmtId="3" fontId="22" fillId="5" borderId="33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20" fillId="7" borderId="12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2" fillId="4" borderId="26" xfId="0" applyFont="1" applyFill="1" applyBorder="1" applyAlignment="1">
      <alignment horizontal="left" vertical="center"/>
    </xf>
    <xf numFmtId="0" fontId="22" fillId="4" borderId="27" xfId="0" applyFont="1" applyFill="1" applyBorder="1" applyAlignment="1">
      <alignment horizontal="left" vertical="center"/>
    </xf>
    <xf numFmtId="0" fontId="27" fillId="6" borderId="26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9" fontId="27" fillId="6" borderId="40" xfId="10" applyFont="1" applyFill="1" applyBorder="1" applyAlignment="1">
      <alignment horizontal="center" vertical="center"/>
    </xf>
    <xf numFmtId="9" fontId="27" fillId="6" borderId="41" xfId="10" applyFont="1" applyFill="1" applyBorder="1" applyAlignment="1">
      <alignment horizontal="center" vertical="center"/>
    </xf>
    <xf numFmtId="9" fontId="21" fillId="5" borderId="38" xfId="10" applyFont="1" applyFill="1" applyBorder="1" applyAlignment="1">
      <alignment horizontal="center" vertical="center"/>
    </xf>
    <xf numFmtId="9" fontId="21" fillId="5" borderId="36" xfId="10" applyFont="1" applyFill="1" applyBorder="1" applyAlignment="1">
      <alignment horizontal="center" vertical="center"/>
    </xf>
    <xf numFmtId="9" fontId="21" fillId="5" borderId="35" xfId="10" applyFont="1" applyFill="1" applyBorder="1" applyAlignment="1">
      <alignment horizontal="center" vertical="center"/>
    </xf>
    <xf numFmtId="9" fontId="21" fillId="5" borderId="33" xfId="1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ER_AER!$A$66:$A$77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ER_AER!$B$66:$B$77</c:f>
              <c:numCache>
                <c:formatCode>#,##0</c:formatCode>
                <c:ptCount val="12"/>
                <c:pt idx="0">
                  <c:v>2529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E-4B4C-8878-80E67171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5D-4045-A8BC-9DAAE1DCD983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D-4045-A8BC-9DAAE1DCD983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5D-4045-A8BC-9DAAE1DCD983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5D-4045-A8BC-9DAAE1DCD983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5D-4045-A8BC-9DAAE1DCD983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5D-4045-A8BC-9DAAE1DCD9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(ER_AER!$C$85,ER_AER!$E$85,ER_AER!$G$85,ER_AER!$I$85,ER_AER!$K$85,ER_AER!$M$85,ER_AER!$O$85)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(ER_AER!$C$98,ER_AER!$E$98,ER_AER!$G$98,ER_AER!$I$98,ER_AER!$K$98,ER_AER!$M$98,ER_AER!$O$98)</c:f>
              <c:numCache>
                <c:formatCode>#,##0</c:formatCode>
                <c:ptCount val="7"/>
                <c:pt idx="0">
                  <c:v>1250</c:v>
                </c:pt>
                <c:pt idx="1">
                  <c:v>353</c:v>
                </c:pt>
                <c:pt idx="2">
                  <c:v>320</c:v>
                </c:pt>
                <c:pt idx="3">
                  <c:v>98</c:v>
                </c:pt>
                <c:pt idx="4">
                  <c:v>308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5D-4045-A8BC-9DAAE1DCD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F5-4F7E-A733-2D639AEAE6C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F5-4F7E-A733-2D639AEAE6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F5-4F7E-A733-2D639AEAE6C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F5-4F7E-A733-2D639AEAE6C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F5-4F7E-A733-2D639AEAE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F5-4F7E-A733-2D639AEAE6C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F5-4F7E-A733-2D639AEAE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F5-4F7E-A733-2D639AEAE6C9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ER_AER!$U$16:$U$23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ER_AER!$X$16:$X$23</c:f>
              <c:numCache>
                <c:formatCode>#,##0</c:formatCode>
                <c:ptCount val="8"/>
                <c:pt idx="0">
                  <c:v>5</c:v>
                </c:pt>
                <c:pt idx="1">
                  <c:v>37</c:v>
                </c:pt>
                <c:pt idx="2">
                  <c:v>15</c:v>
                </c:pt>
                <c:pt idx="3">
                  <c:v>16</c:v>
                </c:pt>
                <c:pt idx="4">
                  <c:v>579</c:v>
                </c:pt>
                <c:pt idx="5">
                  <c:v>1668</c:v>
                </c:pt>
                <c:pt idx="6">
                  <c:v>175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F5-4F7E-A733-2D639AEA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0BC0379-5A01-469A-A529-CDBE2B503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0E3FBA7-83DD-4F78-8BD8-9611B0E6A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B95F7991-7D7A-447E-A8E5-A53EC112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4</xdr:col>
      <xdr:colOff>577034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2B814293-D672-4A4A-989A-653DCB9B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1365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BD104"/>
  <sheetViews>
    <sheetView tabSelected="1" view="pageBreakPreview" zoomScale="71" zoomScaleNormal="80" zoomScaleSheetLayoutView="71" workbookViewId="0">
      <selection activeCell="H2" sqref="H2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29" width="13.28515625" style="1" bestFit="1" customWidth="1"/>
    <col min="30" max="32" width="8" style="16" customWidth="1"/>
    <col min="33" max="33" width="28.42578125" style="16" customWidth="1"/>
    <col min="34" max="36" width="8" style="16" customWidth="1"/>
    <col min="37" max="42" width="3.7109375" style="1" customWidth="1"/>
    <col min="43" max="43" width="11.42578125" style="1"/>
    <col min="44" max="55" width="7.140625" style="1" customWidth="1"/>
    <col min="56" max="16384" width="11.42578125" style="1"/>
  </cols>
  <sheetData>
    <row r="5" spans="1:56" s="6" customFormat="1" ht="26.25" customHeight="1" x14ac:dyDescent="0.35">
      <c r="A5" s="3" t="s">
        <v>26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D5" s="15"/>
      <c r="AE5" s="15"/>
      <c r="AF5" s="15"/>
      <c r="AG5" s="15"/>
      <c r="AH5" s="15"/>
      <c r="AI5" s="15"/>
      <c r="AJ5" s="15"/>
    </row>
    <row r="6" spans="1:56" ht="7.5" customHeight="1" x14ac:dyDescent="0.3"/>
    <row r="7" spans="1:56" ht="7.5" customHeight="1" x14ac:dyDescent="0.3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</row>
    <row r="8" spans="1:56" ht="27.75" customHeight="1" x14ac:dyDescent="0.3">
      <c r="A8" s="121" t="s">
        <v>31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1:56" ht="23.25" customHeight="1" x14ac:dyDescent="0.3">
      <c r="A9" s="123" t="s">
        <v>32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</row>
    <row r="10" spans="1:56" ht="7.5" customHeigh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9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56" ht="20.25" customHeight="1" x14ac:dyDescent="0.3"/>
    <row r="12" spans="1:56" ht="23.25" customHeight="1" thickBot="1" x14ac:dyDescent="0.35">
      <c r="A12" s="98" t="s">
        <v>33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20"/>
      <c r="S12" s="20"/>
      <c r="T12" s="2"/>
      <c r="U12" s="125" t="s">
        <v>34</v>
      </c>
      <c r="V12" s="125"/>
      <c r="W12" s="125"/>
      <c r="X12" s="125"/>
      <c r="Y12" s="125"/>
      <c r="Z12" s="125"/>
      <c r="AA12" s="125"/>
    </row>
    <row r="13" spans="1:56" ht="12.75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"/>
      <c r="S13" s="2"/>
      <c r="T13" s="2"/>
      <c r="U13" s="21"/>
    </row>
    <row r="14" spans="1:56" ht="22.5" customHeight="1" x14ac:dyDescent="0.3">
      <c r="A14" s="117" t="s">
        <v>25</v>
      </c>
      <c r="B14" s="127" t="s">
        <v>35</v>
      </c>
      <c r="C14" s="128"/>
      <c r="D14" s="111" t="s">
        <v>5</v>
      </c>
      <c r="E14" s="111" t="s">
        <v>6</v>
      </c>
      <c r="F14" s="111" t="s">
        <v>7</v>
      </c>
      <c r="G14" s="111" t="s">
        <v>8</v>
      </c>
      <c r="H14" s="111" t="s">
        <v>9</v>
      </c>
      <c r="I14" s="111" t="s">
        <v>10</v>
      </c>
      <c r="J14" s="111" t="s">
        <v>11</v>
      </c>
      <c r="K14" s="111" t="s">
        <v>12</v>
      </c>
      <c r="L14" s="111" t="s">
        <v>17</v>
      </c>
      <c r="M14" s="111" t="s">
        <v>14</v>
      </c>
      <c r="N14" s="111" t="s">
        <v>15</v>
      </c>
      <c r="O14" s="112" t="s">
        <v>16</v>
      </c>
      <c r="P14" s="113" t="s">
        <v>1</v>
      </c>
      <c r="Q14" s="115" t="s">
        <v>2</v>
      </c>
      <c r="S14" s="22"/>
      <c r="T14" s="22"/>
      <c r="U14" s="117" t="s">
        <v>27</v>
      </c>
      <c r="V14" s="111"/>
      <c r="W14" s="111"/>
      <c r="X14" s="111" t="s">
        <v>36</v>
      </c>
      <c r="Y14" s="111"/>
      <c r="Z14" s="111" t="s">
        <v>2</v>
      </c>
      <c r="AA14" s="131"/>
      <c r="AB14" s="22"/>
    </row>
    <row r="15" spans="1:56" ht="23.25" customHeight="1" x14ac:dyDescent="0.3">
      <c r="A15" s="126"/>
      <c r="B15" s="129"/>
      <c r="C15" s="130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  <c r="P15" s="114"/>
      <c r="Q15" s="116"/>
      <c r="S15" s="22"/>
      <c r="T15" s="22"/>
      <c r="U15" s="118"/>
      <c r="V15" s="82"/>
      <c r="W15" s="82"/>
      <c r="X15" s="82"/>
      <c r="Y15" s="82"/>
      <c r="Z15" s="82"/>
      <c r="AA15" s="132"/>
      <c r="AB15" s="22"/>
    </row>
    <row r="16" spans="1:56" ht="23.25" customHeight="1" x14ac:dyDescent="0.3">
      <c r="A16" s="23">
        <v>1</v>
      </c>
      <c r="B16" s="101" t="s">
        <v>37</v>
      </c>
      <c r="C16" s="102"/>
      <c r="D16" s="24">
        <v>290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5"/>
      <c r="P16" s="26">
        <f>SUM(D16:O16)</f>
        <v>290</v>
      </c>
      <c r="Q16" s="27">
        <f t="shared" ref="Q16:Q57" si="0">+P16/$P$58</f>
        <v>0.11466982997232107</v>
      </c>
      <c r="S16" s="28"/>
      <c r="T16" s="29"/>
      <c r="U16" s="30" t="s">
        <v>21</v>
      </c>
      <c r="V16" s="31"/>
      <c r="W16" s="32" t="s">
        <v>38</v>
      </c>
      <c r="X16" s="33">
        <v>5</v>
      </c>
      <c r="Y16" s="34"/>
      <c r="Z16" s="109">
        <f t="shared" ref="Z16:Z23" si="1">+X16/$X$24</f>
        <v>1.9770660340055358E-3</v>
      </c>
      <c r="AA16" s="110"/>
      <c r="AB16" s="35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5" ht="23.25" customHeight="1" x14ac:dyDescent="0.3">
      <c r="A17" s="23">
        <v>2</v>
      </c>
      <c r="B17" s="101" t="s">
        <v>39</v>
      </c>
      <c r="C17" s="102"/>
      <c r="D17" s="24">
        <v>110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6">
        <f t="shared" ref="P17:P57" si="2">SUM(D17:O17)</f>
        <v>110</v>
      </c>
      <c r="Q17" s="27">
        <f t="shared" si="0"/>
        <v>4.3495452748121791E-2</v>
      </c>
      <c r="S17" s="28"/>
      <c r="T17" s="29"/>
      <c r="U17" s="30" t="s">
        <v>22</v>
      </c>
      <c r="V17" s="31"/>
      <c r="W17" s="32" t="s">
        <v>40</v>
      </c>
      <c r="X17" s="36">
        <v>37</v>
      </c>
      <c r="Y17" s="37"/>
      <c r="Z17" s="107">
        <f t="shared" si="1"/>
        <v>1.4630288651640965E-2</v>
      </c>
      <c r="AA17" s="108"/>
      <c r="AB17" s="35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</row>
    <row r="18" spans="1:55" ht="23.25" customHeight="1" x14ac:dyDescent="0.3">
      <c r="A18" s="23">
        <v>3</v>
      </c>
      <c r="B18" s="101" t="s">
        <v>41</v>
      </c>
      <c r="C18" s="102"/>
      <c r="D18" s="24">
        <v>44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26">
        <f t="shared" si="2"/>
        <v>44</v>
      </c>
      <c r="Q18" s="27">
        <f t="shared" si="0"/>
        <v>1.7398181099248716E-2</v>
      </c>
      <c r="S18" s="28"/>
      <c r="T18" s="29"/>
      <c r="U18" s="30" t="s">
        <v>18</v>
      </c>
      <c r="V18" s="31"/>
      <c r="W18" s="32" t="s">
        <v>42</v>
      </c>
      <c r="X18" s="36">
        <v>15</v>
      </c>
      <c r="Y18" s="37"/>
      <c r="Z18" s="107">
        <f t="shared" si="1"/>
        <v>5.9311981020166073E-3</v>
      </c>
      <c r="AA18" s="108"/>
      <c r="AB18" s="35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</row>
    <row r="19" spans="1:55" ht="23.25" customHeight="1" x14ac:dyDescent="0.3">
      <c r="A19" s="23">
        <v>4</v>
      </c>
      <c r="B19" s="101" t="s">
        <v>43</v>
      </c>
      <c r="C19" s="102"/>
      <c r="D19" s="24">
        <v>51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  <c r="P19" s="26">
        <f t="shared" si="2"/>
        <v>51</v>
      </c>
      <c r="Q19" s="27">
        <f t="shared" si="0"/>
        <v>2.0166073546856466E-2</v>
      </c>
      <c r="S19" s="28"/>
      <c r="T19" s="29"/>
      <c r="U19" s="30" t="s">
        <v>44</v>
      </c>
      <c r="V19" s="31"/>
      <c r="W19" s="32" t="s">
        <v>45</v>
      </c>
      <c r="X19" s="36">
        <v>16</v>
      </c>
      <c r="Y19" s="37"/>
      <c r="Z19" s="107">
        <f t="shared" si="1"/>
        <v>6.3266113088177147E-3</v>
      </c>
      <c r="AA19" s="108"/>
      <c r="AB19" s="35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</row>
    <row r="20" spans="1:55" ht="23.25" customHeight="1" x14ac:dyDescent="0.3">
      <c r="A20" s="23">
        <v>5</v>
      </c>
      <c r="B20" s="101" t="s">
        <v>46</v>
      </c>
      <c r="C20" s="102"/>
      <c r="D20" s="24">
        <v>9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  <c r="P20" s="26">
        <f t="shared" si="2"/>
        <v>9</v>
      </c>
      <c r="Q20" s="27">
        <f t="shared" si="0"/>
        <v>3.5587188612099642E-3</v>
      </c>
      <c r="S20" s="28"/>
      <c r="T20" s="29"/>
      <c r="U20" s="30" t="s">
        <v>23</v>
      </c>
      <c r="V20" s="31"/>
      <c r="W20" s="32" t="s">
        <v>47</v>
      </c>
      <c r="X20" s="36">
        <v>579</v>
      </c>
      <c r="Y20" s="37"/>
      <c r="Z20" s="107">
        <f t="shared" si="1"/>
        <v>0.22894424673784106</v>
      </c>
      <c r="AA20" s="108"/>
      <c r="AB20" s="35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</row>
    <row r="21" spans="1:55" ht="23.25" customHeight="1" x14ac:dyDescent="0.3">
      <c r="A21" s="23">
        <v>6</v>
      </c>
      <c r="B21" s="101" t="s">
        <v>48</v>
      </c>
      <c r="C21" s="102"/>
      <c r="D21" s="24">
        <v>264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26">
        <f t="shared" si="2"/>
        <v>264</v>
      </c>
      <c r="Q21" s="27">
        <f t="shared" si="0"/>
        <v>0.10438908659549229</v>
      </c>
      <c r="S21" s="28"/>
      <c r="T21" s="29"/>
      <c r="U21" s="30" t="s">
        <v>24</v>
      </c>
      <c r="V21" s="31"/>
      <c r="W21" s="32" t="s">
        <v>49</v>
      </c>
      <c r="X21" s="36">
        <v>1668</v>
      </c>
      <c r="Y21" s="37"/>
      <c r="Z21" s="107">
        <f t="shared" si="1"/>
        <v>0.65954922894424672</v>
      </c>
      <c r="AA21" s="108"/>
      <c r="AB21" s="35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</row>
    <row r="22" spans="1:55" ht="23.25" customHeight="1" x14ac:dyDescent="0.3">
      <c r="A22" s="23">
        <v>7</v>
      </c>
      <c r="B22" s="101" t="s">
        <v>50</v>
      </c>
      <c r="C22" s="102"/>
      <c r="D22" s="24">
        <v>82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26">
        <f t="shared" si="2"/>
        <v>82</v>
      </c>
      <c r="Q22" s="27">
        <f t="shared" si="0"/>
        <v>3.2423882957690789E-2</v>
      </c>
      <c r="S22" s="28"/>
      <c r="T22" s="29"/>
      <c r="U22" s="30" t="s">
        <v>51</v>
      </c>
      <c r="V22" s="31"/>
      <c r="W22" s="32" t="s">
        <v>52</v>
      </c>
      <c r="X22" s="36">
        <v>175</v>
      </c>
      <c r="Y22" s="37"/>
      <c r="Z22" s="107">
        <f t="shared" si="1"/>
        <v>6.9197311190193747E-2</v>
      </c>
      <c r="AA22" s="108"/>
      <c r="AB22" s="35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</row>
    <row r="23" spans="1:55" ht="23.25" customHeight="1" x14ac:dyDescent="0.3">
      <c r="A23" s="23">
        <v>8</v>
      </c>
      <c r="B23" s="101" t="s">
        <v>53</v>
      </c>
      <c r="C23" s="102"/>
      <c r="D23" s="24">
        <v>33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26">
        <f t="shared" si="2"/>
        <v>33</v>
      </c>
      <c r="Q23" s="27">
        <f t="shared" si="0"/>
        <v>1.3048635824436536E-2</v>
      </c>
      <c r="S23" s="28"/>
      <c r="T23" s="29"/>
      <c r="U23" s="30" t="s">
        <v>28</v>
      </c>
      <c r="V23" s="31"/>
      <c r="W23" s="32"/>
      <c r="X23" s="36">
        <v>34</v>
      </c>
      <c r="Y23" s="37"/>
      <c r="Z23" s="107">
        <f t="shared" si="1"/>
        <v>1.3444049031237644E-2</v>
      </c>
      <c r="AA23" s="108"/>
      <c r="AB23" s="35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</row>
    <row r="24" spans="1:55" ht="23.25" customHeight="1" x14ac:dyDescent="0.3">
      <c r="A24" s="23">
        <v>9</v>
      </c>
      <c r="B24" s="101" t="s">
        <v>54</v>
      </c>
      <c r="C24" s="102"/>
      <c r="D24" s="24">
        <v>47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6">
        <f t="shared" si="2"/>
        <v>47</v>
      </c>
      <c r="Q24" s="27">
        <f t="shared" si="0"/>
        <v>1.8584420719652037E-2</v>
      </c>
      <c r="S24" s="28"/>
      <c r="T24" s="29"/>
      <c r="U24" s="38" t="s">
        <v>1</v>
      </c>
      <c r="V24" s="39"/>
      <c r="W24" s="40"/>
      <c r="X24" s="41">
        <f>+SUM(X16:X23)</f>
        <v>2529</v>
      </c>
      <c r="Y24" s="41"/>
      <c r="Z24" s="105">
        <v>1</v>
      </c>
      <c r="AA24" s="106"/>
      <c r="AB24" s="35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</row>
    <row r="25" spans="1:55" ht="23.25" customHeight="1" x14ac:dyDescent="0.3">
      <c r="A25" s="23">
        <v>10</v>
      </c>
      <c r="B25" s="101" t="s">
        <v>55</v>
      </c>
      <c r="C25" s="102"/>
      <c r="D25" s="24">
        <v>69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26">
        <f t="shared" si="2"/>
        <v>69</v>
      </c>
      <c r="Q25" s="27">
        <f t="shared" si="0"/>
        <v>2.7283511269276393E-2</v>
      </c>
      <c r="S25" s="28"/>
      <c r="T25" s="29"/>
      <c r="AB25" s="35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</row>
    <row r="26" spans="1:55" ht="23.25" customHeight="1" x14ac:dyDescent="0.3">
      <c r="A26" s="23">
        <v>11</v>
      </c>
      <c r="B26" s="101" t="s">
        <v>56</v>
      </c>
      <c r="C26" s="102"/>
      <c r="D26" s="24">
        <v>12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  <c r="P26" s="26">
        <f t="shared" si="2"/>
        <v>12</v>
      </c>
      <c r="Q26" s="27">
        <f t="shared" si="0"/>
        <v>4.7449584816132862E-3</v>
      </c>
      <c r="S26" s="28"/>
      <c r="T26" s="29"/>
      <c r="AB26" s="35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</row>
    <row r="27" spans="1:55" ht="23.25" customHeight="1" x14ac:dyDescent="0.3">
      <c r="A27" s="23">
        <v>12</v>
      </c>
      <c r="B27" s="101" t="s">
        <v>57</v>
      </c>
      <c r="C27" s="102"/>
      <c r="D27" s="24">
        <v>65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>
        <f t="shared" si="2"/>
        <v>65</v>
      </c>
      <c r="Q27" s="27">
        <f t="shared" si="0"/>
        <v>2.5701858442071967E-2</v>
      </c>
      <c r="S27" s="28"/>
      <c r="T27" s="29"/>
      <c r="V27" s="13"/>
      <c r="W27" s="13"/>
      <c r="X27" s="13"/>
      <c r="Y27" s="13"/>
      <c r="Z27" s="13"/>
      <c r="AA27" s="13"/>
      <c r="AB27" s="35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</row>
    <row r="28" spans="1:55" ht="23.25" customHeight="1" x14ac:dyDescent="0.3">
      <c r="A28" s="23">
        <v>13</v>
      </c>
      <c r="B28" s="101" t="s">
        <v>58</v>
      </c>
      <c r="C28" s="102"/>
      <c r="D28" s="24">
        <v>74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>
        <f t="shared" si="2"/>
        <v>74</v>
      </c>
      <c r="Q28" s="27">
        <f t="shared" si="0"/>
        <v>2.926057730328193E-2</v>
      </c>
      <c r="S28" s="28"/>
      <c r="T28" s="29"/>
      <c r="V28" s="42"/>
      <c r="W28" s="42"/>
      <c r="X28" s="42"/>
      <c r="Y28" s="42"/>
      <c r="Z28" s="13"/>
      <c r="AA28" s="13"/>
      <c r="AB28" s="35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</row>
    <row r="29" spans="1:55" ht="23.25" customHeight="1" x14ac:dyDescent="0.3">
      <c r="A29" s="23">
        <v>14</v>
      </c>
      <c r="B29" s="101" t="s">
        <v>59</v>
      </c>
      <c r="C29" s="102"/>
      <c r="D29" s="24">
        <v>75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>
        <f t="shared" si="2"/>
        <v>75</v>
      </c>
      <c r="Q29" s="27">
        <f t="shared" si="0"/>
        <v>2.9655990510083038E-2</v>
      </c>
      <c r="S29" s="43"/>
      <c r="T29" s="44"/>
      <c r="U29" s="45"/>
      <c r="V29" s="45"/>
      <c r="W29" s="45"/>
      <c r="X29" s="45"/>
      <c r="Y29" s="45"/>
      <c r="AB29" s="46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</row>
    <row r="30" spans="1:55" ht="23.25" customHeight="1" x14ac:dyDescent="0.3">
      <c r="A30" s="23">
        <v>15</v>
      </c>
      <c r="B30" s="101" t="s">
        <v>60</v>
      </c>
      <c r="C30" s="102"/>
      <c r="D30" s="24">
        <v>92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6">
        <f t="shared" si="2"/>
        <v>92</v>
      </c>
      <c r="Q30" s="27">
        <f t="shared" si="0"/>
        <v>3.6378015025701857E-2</v>
      </c>
      <c r="S30" s="47"/>
      <c r="T30" s="48"/>
      <c r="U30" s="45"/>
      <c r="V30" s="45"/>
      <c r="W30" s="45"/>
      <c r="X30" s="45"/>
      <c r="Y30" s="45"/>
      <c r="AB30" s="49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</row>
    <row r="31" spans="1:55" ht="23.25" customHeight="1" x14ac:dyDescent="0.3">
      <c r="A31" s="23">
        <v>16</v>
      </c>
      <c r="B31" s="101" t="s">
        <v>61</v>
      </c>
      <c r="C31" s="102"/>
      <c r="D31" s="24">
        <v>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26">
        <f t="shared" si="2"/>
        <v>9</v>
      </c>
      <c r="Q31" s="27">
        <f t="shared" si="0"/>
        <v>3.5587188612099642E-3</v>
      </c>
      <c r="S31" s="2"/>
      <c r="T31" s="2"/>
      <c r="AB31" s="2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</row>
    <row r="32" spans="1:55" ht="23.25" customHeight="1" x14ac:dyDescent="0.3">
      <c r="A32" s="23">
        <v>17</v>
      </c>
      <c r="B32" s="101" t="s">
        <v>62</v>
      </c>
      <c r="C32" s="102"/>
      <c r="D32" s="24">
        <v>29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26">
        <f t="shared" si="2"/>
        <v>29</v>
      </c>
      <c r="Q32" s="27">
        <f t="shared" si="0"/>
        <v>1.1466982997232108E-2</v>
      </c>
      <c r="S32" s="2"/>
      <c r="T32" s="2"/>
      <c r="AB32" s="2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</row>
    <row r="33" spans="1:55" ht="23.25" customHeight="1" x14ac:dyDescent="0.3">
      <c r="A33" s="23">
        <v>18</v>
      </c>
      <c r="B33" s="101" t="s">
        <v>63</v>
      </c>
      <c r="C33" s="102"/>
      <c r="D33" s="24">
        <v>21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26">
        <f t="shared" si="2"/>
        <v>21</v>
      </c>
      <c r="Q33" s="27">
        <f t="shared" si="0"/>
        <v>8.3036773428232496E-3</v>
      </c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</row>
    <row r="34" spans="1:55" ht="23.25" customHeight="1" x14ac:dyDescent="0.3">
      <c r="A34" s="23">
        <v>19</v>
      </c>
      <c r="B34" s="101" t="s">
        <v>64</v>
      </c>
      <c r="C34" s="102"/>
      <c r="D34" s="24">
        <v>138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6">
        <f t="shared" si="2"/>
        <v>138</v>
      </c>
      <c r="Q34" s="27">
        <f t="shared" si="0"/>
        <v>5.4567022538552785E-2</v>
      </c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</row>
    <row r="35" spans="1:55" ht="23.25" customHeight="1" x14ac:dyDescent="0.3">
      <c r="A35" s="23">
        <v>20</v>
      </c>
      <c r="B35" s="101" t="s">
        <v>65</v>
      </c>
      <c r="C35" s="102"/>
      <c r="D35" s="24">
        <v>47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6">
        <f t="shared" si="2"/>
        <v>47</v>
      </c>
      <c r="Q35" s="27">
        <f t="shared" si="0"/>
        <v>1.8584420719652037E-2</v>
      </c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</row>
    <row r="36" spans="1:55" ht="23.25" customHeight="1" x14ac:dyDescent="0.3">
      <c r="A36" s="23">
        <v>21</v>
      </c>
      <c r="B36" s="101" t="s">
        <v>66</v>
      </c>
      <c r="C36" s="102"/>
      <c r="D36" s="24">
        <v>0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6">
        <f t="shared" si="2"/>
        <v>0</v>
      </c>
      <c r="Q36" s="27">
        <f t="shared" si="0"/>
        <v>0</v>
      </c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</row>
    <row r="37" spans="1:55" ht="23.25" customHeight="1" x14ac:dyDescent="0.3">
      <c r="A37" s="23">
        <v>22</v>
      </c>
      <c r="B37" s="101" t="s">
        <v>67</v>
      </c>
      <c r="C37" s="102"/>
      <c r="D37" s="24">
        <v>49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6">
        <f t="shared" si="2"/>
        <v>49</v>
      </c>
      <c r="Q37" s="27">
        <f t="shared" si="0"/>
        <v>1.937524713325425E-2</v>
      </c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</row>
    <row r="38" spans="1:55" ht="23.25" customHeight="1" x14ac:dyDescent="0.3">
      <c r="A38" s="23">
        <v>23</v>
      </c>
      <c r="B38" s="101" t="s">
        <v>68</v>
      </c>
      <c r="C38" s="102"/>
      <c r="D38" s="24"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6">
        <f t="shared" si="2"/>
        <v>0</v>
      </c>
      <c r="Q38" s="27">
        <f t="shared" si="0"/>
        <v>0</v>
      </c>
      <c r="AE38" s="1"/>
      <c r="AF38" s="1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</row>
    <row r="39" spans="1:55" ht="23.25" customHeight="1" x14ac:dyDescent="0.3">
      <c r="A39" s="23">
        <v>24</v>
      </c>
      <c r="B39" s="101" t="s">
        <v>69</v>
      </c>
      <c r="C39" s="102"/>
      <c r="D39" s="24">
        <v>86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6">
        <f t="shared" si="2"/>
        <v>86</v>
      </c>
      <c r="Q39" s="27">
        <f t="shared" si="0"/>
        <v>3.4005535784895215E-2</v>
      </c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</row>
    <row r="40" spans="1:55" ht="23.25" customHeight="1" x14ac:dyDescent="0.3">
      <c r="A40" s="23">
        <v>25</v>
      </c>
      <c r="B40" s="101" t="s">
        <v>70</v>
      </c>
      <c r="C40" s="102"/>
      <c r="D40" s="24">
        <v>18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6">
        <f t="shared" si="2"/>
        <v>18</v>
      </c>
      <c r="Q40" s="27">
        <f t="shared" si="0"/>
        <v>7.1174377224199285E-3</v>
      </c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</row>
    <row r="41" spans="1:55" ht="23.25" customHeight="1" x14ac:dyDescent="0.3">
      <c r="A41" s="23">
        <v>26</v>
      </c>
      <c r="B41" s="101" t="s">
        <v>71</v>
      </c>
      <c r="C41" s="102"/>
      <c r="D41" s="24">
        <v>15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6">
        <f t="shared" si="2"/>
        <v>15</v>
      </c>
      <c r="Q41" s="27">
        <f t="shared" si="0"/>
        <v>5.9311981020166073E-3</v>
      </c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</row>
    <row r="42" spans="1:55" ht="23.25" customHeight="1" x14ac:dyDescent="0.3">
      <c r="A42" s="23">
        <v>27</v>
      </c>
      <c r="B42" s="101" t="s">
        <v>72</v>
      </c>
      <c r="C42" s="102"/>
      <c r="D42" s="24">
        <v>61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6">
        <f t="shared" si="2"/>
        <v>61</v>
      </c>
      <c r="Q42" s="27">
        <f t="shared" si="0"/>
        <v>2.4120205614867538E-2</v>
      </c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</row>
    <row r="43" spans="1:55" ht="23.25" customHeight="1" x14ac:dyDescent="0.3">
      <c r="A43" s="23">
        <v>28</v>
      </c>
      <c r="B43" s="101" t="s">
        <v>73</v>
      </c>
      <c r="C43" s="102"/>
      <c r="D43" s="50" t="s">
        <v>20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6">
        <f t="shared" si="2"/>
        <v>0</v>
      </c>
      <c r="Q43" s="27">
        <f t="shared" si="0"/>
        <v>0</v>
      </c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</row>
    <row r="44" spans="1:55" ht="23.25" customHeight="1" x14ac:dyDescent="0.3">
      <c r="A44" s="23">
        <v>29</v>
      </c>
      <c r="B44" s="101" t="s">
        <v>74</v>
      </c>
      <c r="C44" s="102"/>
      <c r="D44" s="50" t="s">
        <v>20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6">
        <f t="shared" si="2"/>
        <v>0</v>
      </c>
      <c r="Q44" s="27">
        <f t="shared" si="0"/>
        <v>0</v>
      </c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</row>
    <row r="45" spans="1:55" ht="23.25" customHeight="1" x14ac:dyDescent="0.3">
      <c r="A45" s="23">
        <v>30</v>
      </c>
      <c r="B45" s="101" t="s">
        <v>75</v>
      </c>
      <c r="C45" s="102"/>
      <c r="D45" s="50" t="s">
        <v>20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6">
        <f t="shared" si="2"/>
        <v>0</v>
      </c>
      <c r="Q45" s="27">
        <f t="shared" si="0"/>
        <v>0</v>
      </c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</row>
    <row r="46" spans="1:55" ht="23.25" customHeight="1" x14ac:dyDescent="0.3">
      <c r="A46" s="23">
        <v>31</v>
      </c>
      <c r="B46" s="101" t="s">
        <v>76</v>
      </c>
      <c r="C46" s="102"/>
      <c r="D46" s="50" t="s">
        <v>20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6">
        <f t="shared" si="2"/>
        <v>0</v>
      </c>
      <c r="Q46" s="27">
        <f t="shared" si="0"/>
        <v>0</v>
      </c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</row>
    <row r="47" spans="1:55" ht="23.25" customHeight="1" x14ac:dyDescent="0.3">
      <c r="A47" s="23">
        <v>32</v>
      </c>
      <c r="B47" s="101" t="s">
        <v>77</v>
      </c>
      <c r="C47" s="102"/>
      <c r="D47" s="24">
        <v>13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51">
        <f t="shared" si="2"/>
        <v>13</v>
      </c>
      <c r="Q47" s="27">
        <f t="shared" si="0"/>
        <v>5.1403716884143927E-3</v>
      </c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</row>
    <row r="48" spans="1:55" ht="23.25" customHeight="1" x14ac:dyDescent="0.3">
      <c r="A48" s="23">
        <v>33</v>
      </c>
      <c r="B48" s="101" t="s">
        <v>78</v>
      </c>
      <c r="C48" s="102"/>
      <c r="D48" s="24">
        <v>111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6">
        <f t="shared" si="2"/>
        <v>111</v>
      </c>
      <c r="Q48" s="27">
        <f t="shared" si="0"/>
        <v>4.3890865954922892E-2</v>
      </c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</row>
    <row r="49" spans="1:55" ht="23.25" customHeight="1" x14ac:dyDescent="0.3">
      <c r="A49" s="23">
        <v>34</v>
      </c>
      <c r="B49" s="101" t="s">
        <v>79</v>
      </c>
      <c r="C49" s="102"/>
      <c r="D49" s="24">
        <v>31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6">
        <f t="shared" si="2"/>
        <v>31</v>
      </c>
      <c r="Q49" s="27">
        <f t="shared" si="0"/>
        <v>1.2257809410834321E-2</v>
      </c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</row>
    <row r="50" spans="1:55" ht="23.25" customHeight="1" x14ac:dyDescent="0.3">
      <c r="A50" s="23">
        <v>35</v>
      </c>
      <c r="B50" s="101" t="s">
        <v>80</v>
      </c>
      <c r="C50" s="102"/>
      <c r="D50" s="24">
        <v>24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6">
        <f t="shared" si="2"/>
        <v>24</v>
      </c>
      <c r="Q50" s="27">
        <f t="shared" si="0"/>
        <v>9.4899169632265724E-3</v>
      </c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</row>
    <row r="51" spans="1:55" ht="23.25" customHeight="1" x14ac:dyDescent="0.3">
      <c r="A51" s="23">
        <v>36</v>
      </c>
      <c r="B51" s="101" t="s">
        <v>81</v>
      </c>
      <c r="C51" s="102"/>
      <c r="D51" s="24">
        <v>94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6">
        <f t="shared" si="2"/>
        <v>94</v>
      </c>
      <c r="Q51" s="27">
        <f t="shared" si="0"/>
        <v>3.7168841439304073E-2</v>
      </c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</row>
    <row r="52" spans="1:55" ht="23.25" customHeight="1" x14ac:dyDescent="0.3">
      <c r="A52" s="23">
        <v>37</v>
      </c>
      <c r="B52" s="101" t="s">
        <v>82</v>
      </c>
      <c r="C52" s="102"/>
      <c r="D52" s="24">
        <v>56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6">
        <f t="shared" si="2"/>
        <v>56</v>
      </c>
      <c r="Q52" s="27">
        <f t="shared" si="0"/>
        <v>2.2143139580862E-2</v>
      </c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</row>
    <row r="53" spans="1:55" ht="23.25" customHeight="1" x14ac:dyDescent="0.3">
      <c r="A53" s="23">
        <v>38</v>
      </c>
      <c r="B53" s="101" t="s">
        <v>83</v>
      </c>
      <c r="C53" s="102"/>
      <c r="D53" s="24">
        <v>5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6">
        <f t="shared" si="2"/>
        <v>5</v>
      </c>
      <c r="Q53" s="27">
        <f t="shared" si="0"/>
        <v>1.9770660340055358E-3</v>
      </c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</row>
    <row r="54" spans="1:55" ht="21" customHeight="1" x14ac:dyDescent="0.3">
      <c r="A54" s="23">
        <v>39</v>
      </c>
      <c r="B54" s="101" t="s">
        <v>84</v>
      </c>
      <c r="C54" s="102"/>
      <c r="D54" s="24">
        <v>105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6">
        <f t="shared" si="2"/>
        <v>105</v>
      </c>
      <c r="Q54" s="27">
        <f t="shared" si="0"/>
        <v>4.151838671411625E-2</v>
      </c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</row>
    <row r="55" spans="1:55" ht="21" customHeight="1" x14ac:dyDescent="0.3">
      <c r="A55" s="23">
        <v>40</v>
      </c>
      <c r="B55" s="101" t="s">
        <v>85</v>
      </c>
      <c r="C55" s="102"/>
      <c r="D55" s="24">
        <v>161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6">
        <f t="shared" si="2"/>
        <v>161</v>
      </c>
      <c r="Q55" s="27">
        <f t="shared" si="0"/>
        <v>6.3661526294978246E-2</v>
      </c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</row>
    <row r="56" spans="1:55" ht="21" customHeight="1" x14ac:dyDescent="0.3">
      <c r="A56" s="23">
        <v>41</v>
      </c>
      <c r="B56" s="101" t="s">
        <v>86</v>
      </c>
      <c r="C56" s="102"/>
      <c r="D56" s="24">
        <v>21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6">
        <f t="shared" si="2"/>
        <v>21</v>
      </c>
      <c r="Q56" s="27">
        <f t="shared" si="0"/>
        <v>8.3036773428232496E-3</v>
      </c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</row>
    <row r="57" spans="1:55" ht="21" customHeight="1" x14ac:dyDescent="0.3">
      <c r="A57" s="23">
        <v>42</v>
      </c>
      <c r="B57" s="101" t="s">
        <v>87</v>
      </c>
      <c r="C57" s="102"/>
      <c r="D57" s="24">
        <v>118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6">
        <f t="shared" si="2"/>
        <v>118</v>
      </c>
      <c r="Q57" s="27">
        <f t="shared" si="0"/>
        <v>4.6658758402530642E-2</v>
      </c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</row>
    <row r="58" spans="1:55" ht="21" customHeight="1" x14ac:dyDescent="0.3">
      <c r="A58" s="103" t="s">
        <v>1</v>
      </c>
      <c r="B58" s="104"/>
      <c r="C58" s="104"/>
      <c r="D58" s="52">
        <f t="shared" ref="D58:O58" si="3">+SUM(D16:D57)</f>
        <v>2529</v>
      </c>
      <c r="E58" s="53">
        <f t="shared" si="3"/>
        <v>0</v>
      </c>
      <c r="F58" s="53">
        <f t="shared" si="3"/>
        <v>0</v>
      </c>
      <c r="G58" s="53">
        <f t="shared" si="3"/>
        <v>0</v>
      </c>
      <c r="H58" s="53">
        <f t="shared" si="3"/>
        <v>0</v>
      </c>
      <c r="I58" s="53">
        <f t="shared" si="3"/>
        <v>0</v>
      </c>
      <c r="J58" s="53">
        <f t="shared" si="3"/>
        <v>0</v>
      </c>
      <c r="K58" s="53">
        <f t="shared" si="3"/>
        <v>0</v>
      </c>
      <c r="L58" s="53">
        <f t="shared" si="3"/>
        <v>0</v>
      </c>
      <c r="M58" s="53">
        <f t="shared" si="3"/>
        <v>0</v>
      </c>
      <c r="N58" s="53">
        <f t="shared" si="3"/>
        <v>0</v>
      </c>
      <c r="O58" s="54">
        <f t="shared" si="3"/>
        <v>0</v>
      </c>
      <c r="P58" s="55">
        <f>+SUM(P16:P57)</f>
        <v>2529</v>
      </c>
      <c r="Q58" s="56">
        <v>1</v>
      </c>
    </row>
    <row r="59" spans="1:55" ht="21" customHeight="1" x14ac:dyDescent="0.3">
      <c r="A59" s="57" t="s">
        <v>88</v>
      </c>
      <c r="B59" s="57"/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55" ht="21" customHeight="1" x14ac:dyDescent="0.3">
      <c r="A60" s="57"/>
      <c r="B60" s="57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  <c r="AD60" s="1"/>
      <c r="AE60" s="1"/>
      <c r="AF60" s="1"/>
      <c r="AG60" s="1"/>
      <c r="AH60" s="1"/>
      <c r="AI60" s="1"/>
      <c r="AJ60" s="1"/>
    </row>
    <row r="61" spans="1:55" ht="21" customHeight="1" x14ac:dyDescent="0.3">
      <c r="L61" s="8"/>
      <c r="M61" s="8"/>
      <c r="V61" s="8"/>
      <c r="W61" s="8"/>
      <c r="X61" s="8"/>
      <c r="Y61" s="8"/>
      <c r="Z61" s="8"/>
      <c r="AD61" s="1"/>
      <c r="AE61" s="1"/>
      <c r="AF61" s="1"/>
      <c r="AG61" s="1"/>
      <c r="AH61" s="1"/>
      <c r="AI61" s="1"/>
      <c r="AJ61" s="1"/>
    </row>
    <row r="62" spans="1:55" ht="27" customHeight="1" thickBot="1" x14ac:dyDescent="0.35">
      <c r="A62" s="97" t="s">
        <v>89</v>
      </c>
      <c r="B62" s="97"/>
      <c r="C62" s="97"/>
      <c r="D62" s="97"/>
      <c r="E62" s="97"/>
      <c r="F62" s="97"/>
      <c r="G62" s="97"/>
      <c r="H62" s="97"/>
      <c r="U62" s="98" t="s">
        <v>90</v>
      </c>
      <c r="V62" s="98"/>
      <c r="W62" s="98"/>
      <c r="X62" s="98"/>
      <c r="Y62" s="98"/>
      <c r="Z62" s="98"/>
      <c r="AD62" s="1"/>
      <c r="AE62" s="1"/>
      <c r="AF62" s="1"/>
      <c r="AG62" s="1"/>
      <c r="AH62" s="1"/>
      <c r="AI62" s="1"/>
      <c r="AJ62" s="1"/>
    </row>
    <row r="63" spans="1:55" ht="11.25" customHeight="1" thickBot="1" x14ac:dyDescent="0.35">
      <c r="A63" s="21"/>
      <c r="B63" s="21"/>
      <c r="C63" s="21"/>
      <c r="D63" s="21"/>
      <c r="E63" s="21"/>
      <c r="F63" s="21"/>
      <c r="G63" s="21"/>
      <c r="H63" s="21"/>
      <c r="U63" s="98"/>
      <c r="V63" s="98"/>
      <c r="W63" s="98"/>
      <c r="X63" s="98"/>
      <c r="Y63" s="98"/>
      <c r="Z63" s="98"/>
      <c r="AD63" s="1"/>
      <c r="AE63" s="1"/>
      <c r="AF63" s="1"/>
      <c r="AG63" s="1"/>
      <c r="AH63" s="1"/>
      <c r="AI63" s="1"/>
      <c r="AJ63" s="1"/>
    </row>
    <row r="64" spans="1:55" ht="27" customHeight="1" x14ac:dyDescent="0.3">
      <c r="A64" s="99" t="s">
        <v>0</v>
      </c>
      <c r="B64" s="99" t="s">
        <v>1</v>
      </c>
      <c r="C64" s="99" t="s">
        <v>91</v>
      </c>
      <c r="D64" s="99"/>
      <c r="E64" s="99" t="s">
        <v>92</v>
      </c>
      <c r="F64" s="99"/>
      <c r="G64" s="99" t="s">
        <v>93</v>
      </c>
      <c r="H64" s="99"/>
      <c r="K64" s="8"/>
      <c r="L64" s="8"/>
      <c r="M64" s="8"/>
      <c r="U64" s="21"/>
      <c r="V64" s="21"/>
      <c r="W64" s="21"/>
      <c r="X64" s="21"/>
      <c r="Y64" s="21"/>
      <c r="Z64" s="21"/>
      <c r="AD64" s="1"/>
      <c r="AE64" s="1"/>
      <c r="AF64" s="1"/>
      <c r="AG64" s="1"/>
      <c r="AH64" s="1"/>
      <c r="AI64" s="1"/>
      <c r="AJ64" s="1"/>
    </row>
    <row r="65" spans="1:26" s="1" customFormat="1" ht="57.75" customHeight="1" x14ac:dyDescent="0.3">
      <c r="A65" s="100"/>
      <c r="B65" s="100"/>
      <c r="C65" s="100"/>
      <c r="D65" s="100"/>
      <c r="E65" s="100"/>
      <c r="F65" s="100"/>
      <c r="G65" s="100"/>
      <c r="H65" s="100"/>
      <c r="K65" s="8"/>
      <c r="L65" s="8"/>
      <c r="M65" s="8"/>
      <c r="U65" s="60" t="s">
        <v>0</v>
      </c>
      <c r="V65" s="60" t="s">
        <v>1</v>
      </c>
      <c r="W65" s="99" t="s">
        <v>3</v>
      </c>
      <c r="X65" s="99"/>
      <c r="Y65" s="99" t="s">
        <v>4</v>
      </c>
      <c r="Z65" s="99"/>
    </row>
    <row r="66" spans="1:26" s="1" customFormat="1" ht="23.25" customHeight="1" x14ac:dyDescent="0.3">
      <c r="A66" s="61" t="s">
        <v>5</v>
      </c>
      <c r="B66" s="62">
        <f t="shared" ref="B66:B77" si="4">+SUM(C66:J66)</f>
        <v>2529</v>
      </c>
      <c r="C66" s="95">
        <f>C86</f>
        <v>1250</v>
      </c>
      <c r="D66" s="95"/>
      <c r="E66" s="95">
        <f>E86+G86+I86</f>
        <v>771</v>
      </c>
      <c r="F66" s="95"/>
      <c r="G66" s="95">
        <f>K86+M86</f>
        <v>508</v>
      </c>
      <c r="H66" s="95"/>
      <c r="K66" s="8"/>
      <c r="L66" s="8"/>
      <c r="M66" s="8"/>
      <c r="U66" s="61" t="s">
        <v>5</v>
      </c>
      <c r="V66" s="62">
        <f t="shared" ref="V66:V77" si="5">+W66+Y66</f>
        <v>2529</v>
      </c>
      <c r="W66" s="95">
        <v>1221</v>
      </c>
      <c r="X66" s="95"/>
      <c r="Y66" s="95">
        <v>1308</v>
      </c>
      <c r="Z66" s="96"/>
    </row>
    <row r="67" spans="1:26" s="1" customFormat="1" ht="23.25" customHeight="1" x14ac:dyDescent="0.3">
      <c r="A67" s="63" t="s">
        <v>6</v>
      </c>
      <c r="B67" s="64">
        <f t="shared" si="4"/>
        <v>0</v>
      </c>
      <c r="C67" s="93">
        <f t="shared" ref="C67:C77" si="6">C87</f>
        <v>0</v>
      </c>
      <c r="D67" s="93"/>
      <c r="E67" s="93">
        <f t="shared" ref="E67:E77" si="7">E87+G87+I87</f>
        <v>0</v>
      </c>
      <c r="F67" s="93"/>
      <c r="G67" s="93">
        <f t="shared" ref="G67:G77" si="8">K87+M87</f>
        <v>0</v>
      </c>
      <c r="H67" s="93"/>
      <c r="K67" s="8"/>
      <c r="L67" s="8"/>
      <c r="M67" s="8"/>
      <c r="U67" s="63" t="s">
        <v>6</v>
      </c>
      <c r="V67" s="64">
        <f t="shared" si="5"/>
        <v>0</v>
      </c>
      <c r="W67" s="65">
        <v>0</v>
      </c>
      <c r="X67" s="66"/>
      <c r="Y67" s="88">
        <v>0</v>
      </c>
      <c r="Z67" s="89"/>
    </row>
    <row r="68" spans="1:26" s="1" customFormat="1" ht="23.25" customHeight="1" x14ac:dyDescent="0.3">
      <c r="A68" s="63" t="s">
        <v>7</v>
      </c>
      <c r="B68" s="64">
        <f t="shared" si="4"/>
        <v>0</v>
      </c>
      <c r="C68" s="93">
        <f t="shared" si="6"/>
        <v>0</v>
      </c>
      <c r="D68" s="93"/>
      <c r="E68" s="93">
        <f t="shared" si="7"/>
        <v>0</v>
      </c>
      <c r="F68" s="93"/>
      <c r="G68" s="93">
        <f t="shared" si="8"/>
        <v>0</v>
      </c>
      <c r="H68" s="93"/>
      <c r="K68" s="8"/>
      <c r="L68" s="8"/>
      <c r="M68" s="8"/>
      <c r="U68" s="63" t="s">
        <v>7</v>
      </c>
      <c r="V68" s="64">
        <f t="shared" si="5"/>
        <v>0</v>
      </c>
      <c r="W68" s="65">
        <v>0</v>
      </c>
      <c r="X68" s="66"/>
      <c r="Y68" s="88">
        <v>0</v>
      </c>
      <c r="Z68" s="89"/>
    </row>
    <row r="69" spans="1:26" s="1" customFormat="1" ht="23.25" customHeight="1" x14ac:dyDescent="0.3">
      <c r="A69" s="63" t="s">
        <v>8</v>
      </c>
      <c r="B69" s="64">
        <f t="shared" si="4"/>
        <v>0</v>
      </c>
      <c r="C69" s="93">
        <f t="shared" si="6"/>
        <v>0</v>
      </c>
      <c r="D69" s="93"/>
      <c r="E69" s="93">
        <f t="shared" si="7"/>
        <v>0</v>
      </c>
      <c r="F69" s="93"/>
      <c r="G69" s="93">
        <f t="shared" si="8"/>
        <v>0</v>
      </c>
      <c r="H69" s="93"/>
      <c r="K69" s="8"/>
      <c r="L69" s="8"/>
      <c r="M69" s="8"/>
      <c r="U69" s="63" t="s">
        <v>8</v>
      </c>
      <c r="V69" s="64">
        <f t="shared" si="5"/>
        <v>0</v>
      </c>
      <c r="W69" s="65">
        <v>0</v>
      </c>
      <c r="X69" s="66"/>
      <c r="Y69" s="88">
        <v>0</v>
      </c>
      <c r="Z69" s="89"/>
    </row>
    <row r="70" spans="1:26" s="1" customFormat="1" ht="23.25" customHeight="1" x14ac:dyDescent="0.3">
      <c r="A70" s="63" t="s">
        <v>9</v>
      </c>
      <c r="B70" s="64">
        <f t="shared" si="4"/>
        <v>0</v>
      </c>
      <c r="C70" s="93">
        <f t="shared" si="6"/>
        <v>0</v>
      </c>
      <c r="D70" s="93"/>
      <c r="E70" s="93">
        <f t="shared" si="7"/>
        <v>0</v>
      </c>
      <c r="F70" s="93"/>
      <c r="G70" s="93">
        <f t="shared" si="8"/>
        <v>0</v>
      </c>
      <c r="H70" s="93"/>
      <c r="K70" s="8"/>
      <c r="L70" s="8"/>
      <c r="M70" s="8"/>
      <c r="U70" s="63" t="s">
        <v>9</v>
      </c>
      <c r="V70" s="64">
        <f t="shared" si="5"/>
        <v>0</v>
      </c>
      <c r="W70" s="65">
        <v>0</v>
      </c>
      <c r="X70" s="66"/>
      <c r="Y70" s="88">
        <v>0</v>
      </c>
      <c r="Z70" s="89"/>
    </row>
    <row r="71" spans="1:26" s="1" customFormat="1" ht="23.25" customHeight="1" x14ac:dyDescent="0.3">
      <c r="A71" s="63" t="s">
        <v>10</v>
      </c>
      <c r="B71" s="64">
        <f t="shared" si="4"/>
        <v>0</v>
      </c>
      <c r="C71" s="93">
        <f t="shared" si="6"/>
        <v>0</v>
      </c>
      <c r="D71" s="93"/>
      <c r="E71" s="93">
        <f t="shared" si="7"/>
        <v>0</v>
      </c>
      <c r="F71" s="93"/>
      <c r="G71" s="93">
        <f t="shared" si="8"/>
        <v>0</v>
      </c>
      <c r="H71" s="93"/>
      <c r="K71" s="8"/>
      <c r="L71" s="8"/>
      <c r="M71" s="8"/>
      <c r="U71" s="63" t="s">
        <v>10</v>
      </c>
      <c r="V71" s="64">
        <f t="shared" si="5"/>
        <v>0</v>
      </c>
      <c r="W71" s="65">
        <v>0</v>
      </c>
      <c r="X71" s="66"/>
      <c r="Y71" s="88">
        <v>0</v>
      </c>
      <c r="Z71" s="89"/>
    </row>
    <row r="72" spans="1:26" s="1" customFormat="1" ht="23.25" customHeight="1" x14ac:dyDescent="0.3">
      <c r="A72" s="63" t="s">
        <v>11</v>
      </c>
      <c r="B72" s="64">
        <f t="shared" si="4"/>
        <v>0</v>
      </c>
      <c r="C72" s="93">
        <f t="shared" si="6"/>
        <v>0</v>
      </c>
      <c r="D72" s="93"/>
      <c r="E72" s="93">
        <f t="shared" si="7"/>
        <v>0</v>
      </c>
      <c r="F72" s="93"/>
      <c r="G72" s="93">
        <f t="shared" si="8"/>
        <v>0</v>
      </c>
      <c r="H72" s="93"/>
      <c r="K72" s="8"/>
      <c r="L72" s="8"/>
      <c r="M72" s="8"/>
      <c r="U72" s="63" t="s">
        <v>11</v>
      </c>
      <c r="V72" s="64">
        <f t="shared" si="5"/>
        <v>0</v>
      </c>
      <c r="W72" s="65">
        <v>0</v>
      </c>
      <c r="X72" s="66"/>
      <c r="Y72" s="88">
        <v>0</v>
      </c>
      <c r="Z72" s="89"/>
    </row>
    <row r="73" spans="1:26" s="1" customFormat="1" ht="23.25" customHeight="1" x14ac:dyDescent="0.3">
      <c r="A73" s="63" t="s">
        <v>12</v>
      </c>
      <c r="B73" s="64">
        <f t="shared" si="4"/>
        <v>0</v>
      </c>
      <c r="C73" s="93">
        <f t="shared" si="6"/>
        <v>0</v>
      </c>
      <c r="D73" s="93"/>
      <c r="E73" s="93">
        <f t="shared" si="7"/>
        <v>0</v>
      </c>
      <c r="F73" s="93"/>
      <c r="G73" s="93">
        <f t="shared" si="8"/>
        <v>0</v>
      </c>
      <c r="H73" s="93"/>
      <c r="K73" s="8"/>
      <c r="L73" s="8"/>
      <c r="M73" s="8"/>
      <c r="U73" s="63" t="s">
        <v>12</v>
      </c>
      <c r="V73" s="64">
        <f t="shared" si="5"/>
        <v>0</v>
      </c>
      <c r="W73" s="65">
        <v>0</v>
      </c>
      <c r="X73" s="66"/>
      <c r="Y73" s="88">
        <v>0</v>
      </c>
      <c r="Z73" s="89"/>
    </row>
    <row r="74" spans="1:26" s="1" customFormat="1" ht="23.25" customHeight="1" x14ac:dyDescent="0.3">
      <c r="A74" s="63" t="s">
        <v>13</v>
      </c>
      <c r="B74" s="64">
        <f t="shared" si="4"/>
        <v>0</v>
      </c>
      <c r="C74" s="93">
        <f t="shared" si="6"/>
        <v>0</v>
      </c>
      <c r="D74" s="93"/>
      <c r="E74" s="93">
        <f t="shared" si="7"/>
        <v>0</v>
      </c>
      <c r="F74" s="93"/>
      <c r="G74" s="93">
        <f t="shared" si="8"/>
        <v>0</v>
      </c>
      <c r="H74" s="93"/>
      <c r="K74" s="8"/>
      <c r="L74" s="8"/>
      <c r="M74" s="8"/>
      <c r="U74" s="63" t="s">
        <v>13</v>
      </c>
      <c r="V74" s="64">
        <f t="shared" si="5"/>
        <v>0</v>
      </c>
      <c r="W74" s="65">
        <v>0</v>
      </c>
      <c r="X74" s="66"/>
      <c r="Y74" s="88">
        <v>0</v>
      </c>
      <c r="Z74" s="89"/>
    </row>
    <row r="75" spans="1:26" s="1" customFormat="1" ht="23.25" customHeight="1" x14ac:dyDescent="0.3">
      <c r="A75" s="63" t="s">
        <v>14</v>
      </c>
      <c r="B75" s="64">
        <f t="shared" si="4"/>
        <v>0</v>
      </c>
      <c r="C75" s="93">
        <f t="shared" si="6"/>
        <v>0</v>
      </c>
      <c r="D75" s="93"/>
      <c r="E75" s="93">
        <f t="shared" si="7"/>
        <v>0</v>
      </c>
      <c r="F75" s="93"/>
      <c r="G75" s="93">
        <f t="shared" si="8"/>
        <v>0</v>
      </c>
      <c r="H75" s="93"/>
      <c r="K75" s="8"/>
      <c r="L75" s="8"/>
      <c r="M75" s="8"/>
      <c r="U75" s="63" t="s">
        <v>14</v>
      </c>
      <c r="V75" s="64">
        <f t="shared" si="5"/>
        <v>0</v>
      </c>
      <c r="W75" s="65">
        <v>0</v>
      </c>
      <c r="X75" s="66"/>
      <c r="Y75" s="88">
        <v>0</v>
      </c>
      <c r="Z75" s="89"/>
    </row>
    <row r="76" spans="1:26" s="1" customFormat="1" ht="23.25" customHeight="1" x14ac:dyDescent="0.3">
      <c r="A76" s="63" t="s">
        <v>15</v>
      </c>
      <c r="B76" s="64">
        <f t="shared" si="4"/>
        <v>0</v>
      </c>
      <c r="C76" s="93">
        <f t="shared" si="6"/>
        <v>0</v>
      </c>
      <c r="D76" s="93"/>
      <c r="E76" s="93">
        <f t="shared" si="7"/>
        <v>0</v>
      </c>
      <c r="F76" s="93"/>
      <c r="G76" s="93">
        <f t="shared" si="8"/>
        <v>0</v>
      </c>
      <c r="H76" s="93"/>
      <c r="K76" s="8"/>
      <c r="L76" s="8"/>
      <c r="M76" s="8"/>
      <c r="U76" s="63" t="s">
        <v>15</v>
      </c>
      <c r="V76" s="64">
        <f t="shared" si="5"/>
        <v>0</v>
      </c>
      <c r="W76" s="65">
        <v>0</v>
      </c>
      <c r="X76" s="66"/>
      <c r="Y76" s="88">
        <v>0</v>
      </c>
      <c r="Z76" s="89"/>
    </row>
    <row r="77" spans="1:26" s="1" customFormat="1" ht="23.25" customHeight="1" x14ac:dyDescent="0.3">
      <c r="A77" s="67" t="s">
        <v>16</v>
      </c>
      <c r="B77" s="68">
        <f t="shared" si="4"/>
        <v>0</v>
      </c>
      <c r="C77" s="94">
        <f t="shared" si="6"/>
        <v>0</v>
      </c>
      <c r="D77" s="94"/>
      <c r="E77" s="94">
        <f t="shared" si="7"/>
        <v>0</v>
      </c>
      <c r="F77" s="94"/>
      <c r="G77" s="94">
        <f t="shared" si="8"/>
        <v>0</v>
      </c>
      <c r="H77" s="94"/>
      <c r="K77" s="8"/>
      <c r="L77" s="8"/>
      <c r="M77" s="8"/>
      <c r="U77" s="67" t="s">
        <v>16</v>
      </c>
      <c r="V77" s="68">
        <f t="shared" si="5"/>
        <v>0</v>
      </c>
      <c r="W77" s="65">
        <v>0</v>
      </c>
      <c r="X77" s="66"/>
      <c r="Y77" s="88">
        <v>0</v>
      </c>
      <c r="Z77" s="89"/>
    </row>
    <row r="78" spans="1:26" s="1" customFormat="1" ht="23.25" customHeight="1" x14ac:dyDescent="0.3">
      <c r="A78" s="69" t="s">
        <v>1</v>
      </c>
      <c r="B78" s="70">
        <f>+SUM(B66:B77)</f>
        <v>2529</v>
      </c>
      <c r="C78" s="84">
        <f>+SUM(C66:C77)</f>
        <v>1250</v>
      </c>
      <c r="D78" s="84"/>
      <c r="E78" s="84">
        <f>+SUM(E66:E77)</f>
        <v>771</v>
      </c>
      <c r="F78" s="84"/>
      <c r="G78" s="84">
        <f>+SUM(G66:G77)</f>
        <v>508</v>
      </c>
      <c r="H78" s="84"/>
      <c r="K78" s="8"/>
      <c r="L78" s="8"/>
      <c r="M78" s="8"/>
      <c r="U78" s="69" t="s">
        <v>1</v>
      </c>
      <c r="V78" s="70">
        <f>+SUM(V66:V77)</f>
        <v>2529</v>
      </c>
      <c r="W78" s="84">
        <f>+SUM(W66:W77)</f>
        <v>1221</v>
      </c>
      <c r="X78" s="84"/>
      <c r="Y78" s="84">
        <f>+SUM(Y66:Y77)</f>
        <v>1308</v>
      </c>
      <c r="Z78" s="85"/>
    </row>
    <row r="79" spans="1:26" s="1" customFormat="1" ht="15.75" customHeight="1" x14ac:dyDescent="0.3">
      <c r="A79" s="71" t="s">
        <v>30</v>
      </c>
      <c r="B79" s="72">
        <v>1</v>
      </c>
      <c r="C79" s="86">
        <f>+C78/B78</f>
        <v>0.49426650850138393</v>
      </c>
      <c r="D79" s="86"/>
      <c r="E79" s="86">
        <f>+E78/B78</f>
        <v>0.30486358244365364</v>
      </c>
      <c r="F79" s="86"/>
      <c r="G79" s="86">
        <f>+G78/B78</f>
        <v>0.20086990905496244</v>
      </c>
      <c r="H79" s="86"/>
      <c r="K79" s="8"/>
      <c r="L79" s="8"/>
      <c r="M79" s="8"/>
      <c r="U79" s="71" t="s">
        <v>29</v>
      </c>
      <c r="V79" s="72">
        <v>1</v>
      </c>
      <c r="W79" s="86">
        <f>+W78/V78</f>
        <v>0.48279952550415184</v>
      </c>
      <c r="X79" s="86"/>
      <c r="Y79" s="86">
        <f>+Y78/V78</f>
        <v>0.51720047449584816</v>
      </c>
      <c r="Z79" s="87"/>
    </row>
    <row r="80" spans="1:26" s="1" customFormat="1" ht="23.25" customHeight="1" x14ac:dyDescent="0.3">
      <c r="A80" s="73"/>
      <c r="B80" s="74"/>
      <c r="C80" s="74"/>
      <c r="D80" s="74"/>
      <c r="E80" s="74"/>
      <c r="F80" s="74"/>
      <c r="G80" s="74"/>
      <c r="H80" s="74"/>
      <c r="I80" s="74"/>
      <c r="J80" s="74"/>
      <c r="K80" s="8"/>
      <c r="L80" s="8"/>
      <c r="M80" s="8"/>
      <c r="U80" s="73"/>
      <c r="V80" s="74"/>
      <c r="W80" s="74"/>
      <c r="X80" s="74"/>
      <c r="Y80" s="74"/>
      <c r="Z80" s="74"/>
    </row>
    <row r="81" spans="1:36" ht="23.25" customHeight="1" x14ac:dyDescent="0.3">
      <c r="A81" s="73"/>
      <c r="B81" s="74"/>
      <c r="C81" s="74"/>
      <c r="D81" s="74"/>
      <c r="E81" s="74"/>
      <c r="F81" s="74"/>
      <c r="G81" s="74"/>
      <c r="H81" s="74"/>
      <c r="I81" s="74"/>
      <c r="J81" s="74"/>
      <c r="K81" s="8"/>
      <c r="L81" s="8"/>
      <c r="M81" s="8"/>
      <c r="U81" s="73"/>
      <c r="V81" s="74"/>
      <c r="W81" s="74"/>
      <c r="X81" s="74"/>
      <c r="Y81" s="74"/>
      <c r="Z81" s="74"/>
      <c r="AD81" s="1"/>
      <c r="AE81" s="1"/>
      <c r="AF81" s="1"/>
      <c r="AG81" s="1"/>
      <c r="AH81" s="1"/>
      <c r="AI81" s="1"/>
      <c r="AJ81" s="1"/>
    </row>
    <row r="82" spans="1:36" ht="23.25" customHeight="1" x14ac:dyDescent="0.3">
      <c r="A82" s="7"/>
      <c r="AD82" s="1"/>
      <c r="AE82" s="1"/>
      <c r="AF82" s="1"/>
      <c r="AG82" s="1"/>
      <c r="AH82" s="1"/>
      <c r="AI82" s="1"/>
      <c r="AJ82" s="1"/>
    </row>
    <row r="83" spans="1:36" ht="23.25" customHeight="1" thickBot="1" x14ac:dyDescent="0.35">
      <c r="A83" s="90" t="s">
        <v>94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AD83" s="1"/>
      <c r="AE83" s="1"/>
      <c r="AF83" s="1"/>
      <c r="AG83" s="1"/>
      <c r="AH83" s="1"/>
      <c r="AI83" s="1"/>
      <c r="AJ83" s="1"/>
    </row>
    <row r="84" spans="1:36" ht="23.25" customHeight="1" thickTop="1" x14ac:dyDescent="0.3">
      <c r="A84" s="7"/>
      <c r="N84" s="75"/>
    </row>
    <row r="85" spans="1:36" ht="94.5" customHeight="1" x14ac:dyDescent="0.3">
      <c r="A85" s="76" t="s">
        <v>0</v>
      </c>
      <c r="B85" s="77" t="s">
        <v>1</v>
      </c>
      <c r="C85" s="91" t="s">
        <v>95</v>
      </c>
      <c r="D85" s="92"/>
      <c r="E85" s="91" t="s">
        <v>96</v>
      </c>
      <c r="F85" s="92"/>
      <c r="G85" s="91" t="s">
        <v>97</v>
      </c>
      <c r="H85" s="92"/>
      <c r="I85" s="91" t="s">
        <v>98</v>
      </c>
      <c r="J85" s="92"/>
      <c r="K85" s="91" t="s">
        <v>99</v>
      </c>
      <c r="L85" s="92"/>
      <c r="M85" s="91" t="s">
        <v>100</v>
      </c>
      <c r="N85" s="92"/>
      <c r="O85" s="78"/>
      <c r="W85" s="9"/>
      <c r="X85" s="9"/>
      <c r="Y85" s="9"/>
      <c r="Z85" s="9"/>
      <c r="AA85" s="9"/>
      <c r="AB85" s="79"/>
    </row>
    <row r="86" spans="1:36" ht="23.25" customHeight="1" x14ac:dyDescent="0.3">
      <c r="A86" s="61" t="s">
        <v>5</v>
      </c>
      <c r="B86" s="64">
        <f t="shared" ref="B86:B97" si="9">+SUM(C86:P86)</f>
        <v>2529</v>
      </c>
      <c r="C86" s="88">
        <v>1250</v>
      </c>
      <c r="D86" s="88"/>
      <c r="E86" s="88">
        <v>353</v>
      </c>
      <c r="F86" s="88"/>
      <c r="G86" s="88">
        <v>320</v>
      </c>
      <c r="H86" s="88"/>
      <c r="I86" s="88">
        <v>98</v>
      </c>
      <c r="J86" s="88"/>
      <c r="K86" s="88">
        <v>308</v>
      </c>
      <c r="L86" s="88"/>
      <c r="M86" s="88">
        <v>200</v>
      </c>
      <c r="N86" s="89"/>
      <c r="W86" s="9"/>
      <c r="X86" s="9"/>
      <c r="Y86" s="9"/>
      <c r="Z86" s="9"/>
      <c r="AA86" s="9"/>
      <c r="AB86" s="79"/>
    </row>
    <row r="87" spans="1:36" ht="23.25" customHeight="1" x14ac:dyDescent="0.3">
      <c r="A87" s="63" t="s">
        <v>6</v>
      </c>
      <c r="B87" s="64">
        <f t="shared" si="9"/>
        <v>0</v>
      </c>
      <c r="C87" s="65">
        <v>0</v>
      </c>
      <c r="D87" s="66"/>
      <c r="E87" s="65">
        <v>0</v>
      </c>
      <c r="F87" s="66"/>
      <c r="G87" s="65">
        <v>0</v>
      </c>
      <c r="H87" s="66"/>
      <c r="I87" s="65">
        <v>0</v>
      </c>
      <c r="J87" s="66"/>
      <c r="K87" s="65">
        <v>0</v>
      </c>
      <c r="L87" s="66"/>
      <c r="M87" s="88">
        <v>0</v>
      </c>
      <c r="N87" s="89"/>
      <c r="W87" s="9"/>
      <c r="X87" s="9"/>
      <c r="Y87" s="9"/>
      <c r="Z87" s="9"/>
      <c r="AA87" s="9"/>
      <c r="AB87" s="79"/>
    </row>
    <row r="88" spans="1:36" ht="23.25" customHeight="1" x14ac:dyDescent="0.3">
      <c r="A88" s="63" t="s">
        <v>7</v>
      </c>
      <c r="B88" s="64">
        <f t="shared" si="9"/>
        <v>0</v>
      </c>
      <c r="C88" s="65">
        <v>0</v>
      </c>
      <c r="D88" s="66"/>
      <c r="E88" s="65">
        <v>0</v>
      </c>
      <c r="F88" s="66"/>
      <c r="G88" s="65">
        <v>0</v>
      </c>
      <c r="H88" s="66"/>
      <c r="I88" s="65">
        <v>0</v>
      </c>
      <c r="J88" s="66"/>
      <c r="K88" s="65">
        <v>0</v>
      </c>
      <c r="L88" s="66"/>
      <c r="M88" s="88">
        <v>0</v>
      </c>
      <c r="N88" s="89"/>
      <c r="W88" s="9"/>
      <c r="X88" s="9"/>
      <c r="Y88" s="9"/>
      <c r="Z88" s="9"/>
      <c r="AA88" s="9"/>
      <c r="AB88" s="79"/>
    </row>
    <row r="89" spans="1:36" ht="23.25" customHeight="1" x14ac:dyDescent="0.3">
      <c r="A89" s="63" t="s">
        <v>8</v>
      </c>
      <c r="B89" s="64">
        <f t="shared" si="9"/>
        <v>0</v>
      </c>
      <c r="C89" s="65">
        <v>0</v>
      </c>
      <c r="D89" s="66"/>
      <c r="E89" s="65">
        <v>0</v>
      </c>
      <c r="F89" s="66"/>
      <c r="G89" s="65">
        <v>0</v>
      </c>
      <c r="H89" s="66"/>
      <c r="I89" s="65">
        <v>0</v>
      </c>
      <c r="J89" s="66"/>
      <c r="K89" s="65">
        <v>0</v>
      </c>
      <c r="L89" s="66"/>
      <c r="M89" s="88">
        <v>0</v>
      </c>
      <c r="N89" s="89"/>
      <c r="W89" s="9"/>
      <c r="X89" s="9"/>
      <c r="Y89" s="9"/>
      <c r="Z89" s="9"/>
      <c r="AA89" s="9"/>
      <c r="AB89" s="79"/>
    </row>
    <row r="90" spans="1:36" ht="23.25" customHeight="1" x14ac:dyDescent="0.3">
      <c r="A90" s="63" t="s">
        <v>9</v>
      </c>
      <c r="B90" s="64">
        <f t="shared" si="9"/>
        <v>0</v>
      </c>
      <c r="C90" s="65">
        <v>0</v>
      </c>
      <c r="D90" s="66"/>
      <c r="E90" s="65">
        <v>0</v>
      </c>
      <c r="F90" s="66"/>
      <c r="G90" s="65">
        <v>0</v>
      </c>
      <c r="H90" s="66"/>
      <c r="I90" s="65">
        <v>0</v>
      </c>
      <c r="J90" s="66"/>
      <c r="K90" s="65">
        <v>0</v>
      </c>
      <c r="L90" s="66"/>
      <c r="M90" s="88">
        <v>0</v>
      </c>
      <c r="N90" s="89"/>
      <c r="W90" s="9"/>
      <c r="X90" s="9"/>
      <c r="Y90" s="9"/>
      <c r="Z90" s="9"/>
      <c r="AA90" s="9"/>
      <c r="AB90" s="79"/>
    </row>
    <row r="91" spans="1:36" ht="23.25" customHeight="1" x14ac:dyDescent="0.3">
      <c r="A91" s="63" t="s">
        <v>10</v>
      </c>
      <c r="B91" s="64">
        <f t="shared" si="9"/>
        <v>0</v>
      </c>
      <c r="C91" s="65">
        <v>0</v>
      </c>
      <c r="D91" s="66"/>
      <c r="E91" s="65">
        <v>0</v>
      </c>
      <c r="F91" s="66"/>
      <c r="G91" s="65">
        <v>0</v>
      </c>
      <c r="H91" s="66"/>
      <c r="I91" s="65">
        <v>0</v>
      </c>
      <c r="J91" s="66"/>
      <c r="K91" s="65">
        <v>0</v>
      </c>
      <c r="L91" s="66"/>
      <c r="M91" s="88">
        <v>0</v>
      </c>
      <c r="N91" s="89"/>
      <c r="W91" s="9"/>
      <c r="X91" s="9"/>
      <c r="Y91" s="9"/>
      <c r="Z91" s="9"/>
      <c r="AA91" s="9"/>
      <c r="AB91" s="79"/>
    </row>
    <row r="92" spans="1:36" ht="23.25" customHeight="1" x14ac:dyDescent="0.3">
      <c r="A92" s="63" t="s">
        <v>11</v>
      </c>
      <c r="B92" s="64">
        <f t="shared" si="9"/>
        <v>0</v>
      </c>
      <c r="C92" s="65">
        <v>0</v>
      </c>
      <c r="D92" s="66"/>
      <c r="E92" s="65">
        <v>0</v>
      </c>
      <c r="F92" s="66"/>
      <c r="G92" s="65">
        <v>0</v>
      </c>
      <c r="H92" s="66"/>
      <c r="I92" s="65">
        <v>0</v>
      </c>
      <c r="J92" s="66"/>
      <c r="K92" s="65">
        <v>0</v>
      </c>
      <c r="L92" s="66"/>
      <c r="M92" s="88">
        <v>0</v>
      </c>
      <c r="N92" s="89"/>
      <c r="W92" s="9"/>
      <c r="X92" s="9"/>
      <c r="Y92" s="9"/>
      <c r="Z92" s="9"/>
      <c r="AA92" s="9"/>
      <c r="AB92" s="79"/>
    </row>
    <row r="93" spans="1:36" ht="23.25" customHeight="1" x14ac:dyDescent="0.3">
      <c r="A93" s="63" t="s">
        <v>12</v>
      </c>
      <c r="B93" s="64">
        <f t="shared" si="9"/>
        <v>0</v>
      </c>
      <c r="C93" s="65">
        <v>0</v>
      </c>
      <c r="D93" s="66"/>
      <c r="E93" s="65">
        <v>0</v>
      </c>
      <c r="F93" s="66"/>
      <c r="G93" s="65">
        <v>0</v>
      </c>
      <c r="H93" s="66"/>
      <c r="I93" s="65">
        <v>0</v>
      </c>
      <c r="J93" s="66"/>
      <c r="K93" s="65">
        <v>0</v>
      </c>
      <c r="L93" s="66"/>
      <c r="M93" s="88">
        <v>0</v>
      </c>
      <c r="N93" s="89"/>
      <c r="W93" s="9"/>
      <c r="X93" s="9"/>
      <c r="Y93" s="9"/>
      <c r="Z93" s="9"/>
      <c r="AA93" s="9"/>
      <c r="AB93" s="79"/>
    </row>
    <row r="94" spans="1:36" ht="23.25" customHeight="1" x14ac:dyDescent="0.3">
      <c r="A94" s="63" t="s">
        <v>13</v>
      </c>
      <c r="B94" s="64">
        <f t="shared" si="9"/>
        <v>0</v>
      </c>
      <c r="C94" s="65">
        <v>0</v>
      </c>
      <c r="D94" s="66"/>
      <c r="E94" s="65">
        <v>0</v>
      </c>
      <c r="F94" s="66"/>
      <c r="G94" s="65">
        <v>0</v>
      </c>
      <c r="H94" s="66"/>
      <c r="I94" s="65">
        <v>0</v>
      </c>
      <c r="J94" s="66"/>
      <c r="K94" s="65">
        <v>0</v>
      </c>
      <c r="L94" s="66"/>
      <c r="M94" s="88">
        <v>0</v>
      </c>
      <c r="N94" s="89"/>
      <c r="W94" s="9"/>
      <c r="X94" s="9"/>
      <c r="Y94" s="9"/>
      <c r="Z94" s="9"/>
      <c r="AA94" s="9"/>
      <c r="AB94" s="79"/>
    </row>
    <row r="95" spans="1:36" ht="23.25" customHeight="1" x14ac:dyDescent="0.3">
      <c r="A95" s="63" t="s">
        <v>14</v>
      </c>
      <c r="B95" s="64">
        <f t="shared" si="9"/>
        <v>0</v>
      </c>
      <c r="C95" s="65">
        <v>0</v>
      </c>
      <c r="D95" s="66"/>
      <c r="E95" s="65">
        <v>0</v>
      </c>
      <c r="F95" s="66"/>
      <c r="G95" s="65">
        <v>0</v>
      </c>
      <c r="H95" s="66"/>
      <c r="I95" s="65">
        <v>0</v>
      </c>
      <c r="J95" s="66"/>
      <c r="K95" s="65">
        <v>0</v>
      </c>
      <c r="L95" s="66"/>
      <c r="M95" s="88">
        <v>0</v>
      </c>
      <c r="N95" s="89"/>
      <c r="W95" s="9"/>
      <c r="X95" s="9"/>
      <c r="Y95" s="9"/>
      <c r="Z95" s="9"/>
      <c r="AA95" s="9"/>
      <c r="AB95" s="79"/>
    </row>
    <row r="96" spans="1:36" ht="23.25" customHeight="1" x14ac:dyDescent="0.3">
      <c r="A96" s="63" t="s">
        <v>15</v>
      </c>
      <c r="B96" s="64">
        <f t="shared" si="9"/>
        <v>0</v>
      </c>
      <c r="C96" s="65">
        <v>0</v>
      </c>
      <c r="D96" s="66"/>
      <c r="E96" s="65">
        <v>0</v>
      </c>
      <c r="F96" s="66"/>
      <c r="G96" s="65">
        <v>0</v>
      </c>
      <c r="H96" s="66"/>
      <c r="I96" s="65">
        <v>0</v>
      </c>
      <c r="J96" s="66"/>
      <c r="K96" s="65">
        <v>0</v>
      </c>
      <c r="L96" s="66"/>
      <c r="M96" s="88">
        <v>0</v>
      </c>
      <c r="N96" s="89"/>
      <c r="W96" s="9"/>
      <c r="X96" s="9"/>
      <c r="Y96" s="9"/>
      <c r="Z96" s="9"/>
      <c r="AA96" s="9"/>
      <c r="AB96" s="79"/>
    </row>
    <row r="97" spans="1:28" ht="23.25" customHeight="1" x14ac:dyDescent="0.3">
      <c r="A97" s="67" t="s">
        <v>16</v>
      </c>
      <c r="B97" s="64">
        <f t="shared" si="9"/>
        <v>0</v>
      </c>
      <c r="C97" s="65">
        <v>0</v>
      </c>
      <c r="D97" s="66"/>
      <c r="E97" s="65">
        <v>0</v>
      </c>
      <c r="F97" s="66"/>
      <c r="G97" s="65">
        <v>0</v>
      </c>
      <c r="H97" s="66"/>
      <c r="I97" s="65">
        <v>0</v>
      </c>
      <c r="J97" s="66"/>
      <c r="K97" s="65">
        <v>0</v>
      </c>
      <c r="L97" s="66"/>
      <c r="M97" s="88">
        <v>0</v>
      </c>
      <c r="N97" s="89"/>
      <c r="W97" s="9"/>
      <c r="X97" s="9"/>
      <c r="Y97" s="9"/>
      <c r="Z97" s="9"/>
      <c r="AA97" s="9"/>
      <c r="AB97" s="79"/>
    </row>
    <row r="98" spans="1:28" ht="23.25" customHeight="1" x14ac:dyDescent="0.3">
      <c r="A98" s="69" t="s">
        <v>1</v>
      </c>
      <c r="B98" s="70">
        <f>+SUM(B86:B97)</f>
        <v>2529</v>
      </c>
      <c r="C98" s="84">
        <f t="shared" ref="C98:M98" si="10">+SUM(C86:C97)</f>
        <v>1250</v>
      </c>
      <c r="D98" s="84"/>
      <c r="E98" s="84">
        <f t="shared" si="10"/>
        <v>353</v>
      </c>
      <c r="F98" s="84"/>
      <c r="G98" s="84">
        <f t="shared" si="10"/>
        <v>320</v>
      </c>
      <c r="H98" s="84"/>
      <c r="I98" s="84">
        <f t="shared" si="10"/>
        <v>98</v>
      </c>
      <c r="J98" s="84"/>
      <c r="K98" s="84">
        <f t="shared" si="10"/>
        <v>308</v>
      </c>
      <c r="L98" s="84"/>
      <c r="M98" s="84">
        <f t="shared" si="10"/>
        <v>200</v>
      </c>
      <c r="N98" s="85"/>
      <c r="W98" s="10"/>
      <c r="X98" s="10"/>
      <c r="Y98" s="10"/>
      <c r="Z98" s="10"/>
      <c r="AA98" s="10"/>
    </row>
    <row r="99" spans="1:28" ht="23.25" customHeight="1" x14ac:dyDescent="0.3">
      <c r="A99" s="71" t="s">
        <v>30</v>
      </c>
      <c r="B99" s="72">
        <v>1</v>
      </c>
      <c r="C99" s="86">
        <f>+C98/$B$98</f>
        <v>0.49426650850138393</v>
      </c>
      <c r="D99" s="86"/>
      <c r="E99" s="86">
        <f>+E98/$B$98</f>
        <v>0.13958086200079084</v>
      </c>
      <c r="F99" s="86"/>
      <c r="G99" s="86">
        <f>+G98/$B$98</f>
        <v>0.12653222617635429</v>
      </c>
      <c r="H99" s="86"/>
      <c r="I99" s="86">
        <f>+I98/$B$98</f>
        <v>3.8750494266508499E-2</v>
      </c>
      <c r="J99" s="86"/>
      <c r="K99" s="86">
        <f>+K98/$B$98</f>
        <v>0.12178726769474101</v>
      </c>
      <c r="L99" s="86"/>
      <c r="M99" s="86">
        <f>+M98/$B$98</f>
        <v>7.9082641360221431E-2</v>
      </c>
      <c r="N99" s="87"/>
      <c r="W99" s="10"/>
      <c r="X99" s="10"/>
      <c r="Y99" s="10"/>
      <c r="Z99" s="10"/>
      <c r="AA99" s="10"/>
    </row>
    <row r="100" spans="1:28" ht="12.75" customHeight="1" x14ac:dyDescent="0.3">
      <c r="A100" s="73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W100" s="10"/>
      <c r="X100" s="10"/>
      <c r="Y100" s="10"/>
      <c r="Z100" s="10"/>
      <c r="AA100" s="10"/>
    </row>
    <row r="101" spans="1:28" ht="12.75" customHeight="1" x14ac:dyDescent="0.3">
      <c r="K101" s="74"/>
      <c r="L101" s="74"/>
      <c r="M101" s="74"/>
      <c r="N101" s="74"/>
      <c r="O101" s="74"/>
      <c r="P101" s="74"/>
      <c r="W101" s="10"/>
      <c r="X101" s="10"/>
      <c r="Y101" s="10"/>
      <c r="Z101" s="10"/>
      <c r="AA101" s="10"/>
    </row>
    <row r="102" spans="1:28" ht="23.25" customHeight="1" x14ac:dyDescent="0.3">
      <c r="A102" s="80" t="s">
        <v>101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W102" s="10"/>
      <c r="X102" s="10"/>
      <c r="Y102" s="10"/>
      <c r="Z102" s="10"/>
      <c r="AA102" s="10"/>
    </row>
    <row r="103" spans="1:28" ht="20.25" customHeight="1" x14ac:dyDescent="0.3">
      <c r="A103" s="81" t="s">
        <v>102</v>
      </c>
      <c r="B103" s="11"/>
      <c r="C103" s="11"/>
      <c r="D103" s="11"/>
      <c r="E103" s="11"/>
      <c r="F103" s="11"/>
      <c r="G103" s="11"/>
      <c r="H103" s="12"/>
    </row>
    <row r="104" spans="1:28" ht="20.25" customHeight="1" x14ac:dyDescent="0.3">
      <c r="A104" s="81" t="s">
        <v>19</v>
      </c>
      <c r="B104" s="11"/>
      <c r="C104" s="11"/>
      <c r="D104" s="11"/>
      <c r="E104" s="11"/>
      <c r="F104" s="11"/>
      <c r="G104" s="11"/>
      <c r="H104" s="12"/>
    </row>
  </sheetData>
  <mergeCells count="180"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A58:C58"/>
    <mergeCell ref="B47:C47"/>
    <mergeCell ref="B48:C48"/>
    <mergeCell ref="B49:C49"/>
    <mergeCell ref="B50:C50"/>
    <mergeCell ref="B51:C51"/>
    <mergeCell ref="B52:C52"/>
    <mergeCell ref="A62:H62"/>
    <mergeCell ref="U62:Z63"/>
    <mergeCell ref="A64:A65"/>
    <mergeCell ref="B64:B65"/>
    <mergeCell ref="C64:D65"/>
    <mergeCell ref="E64:F65"/>
    <mergeCell ref="G64:H65"/>
    <mergeCell ref="W65:X65"/>
    <mergeCell ref="Y65:Z65"/>
    <mergeCell ref="C66:D66"/>
    <mergeCell ref="E66:F66"/>
    <mergeCell ref="G66:H66"/>
    <mergeCell ref="W66:X66"/>
    <mergeCell ref="Y66:Z66"/>
    <mergeCell ref="C67:D67"/>
    <mergeCell ref="E67:F67"/>
    <mergeCell ref="G67:H67"/>
    <mergeCell ref="Y67:Z67"/>
    <mergeCell ref="C70:D70"/>
    <mergeCell ref="E70:F70"/>
    <mergeCell ref="G70:H70"/>
    <mergeCell ref="Y70:Z70"/>
    <mergeCell ref="C71:D71"/>
    <mergeCell ref="E71:F71"/>
    <mergeCell ref="G71:H71"/>
    <mergeCell ref="Y71:Z71"/>
    <mergeCell ref="C68:D68"/>
    <mergeCell ref="E68:F68"/>
    <mergeCell ref="G68:H68"/>
    <mergeCell ref="Y68:Z68"/>
    <mergeCell ref="C69:D69"/>
    <mergeCell ref="E69:F69"/>
    <mergeCell ref="G69:H69"/>
    <mergeCell ref="Y69:Z69"/>
    <mergeCell ref="C74:D74"/>
    <mergeCell ref="E74:F74"/>
    <mergeCell ref="G74:H74"/>
    <mergeCell ref="Y74:Z74"/>
    <mergeCell ref="C75:D75"/>
    <mergeCell ref="E75:F75"/>
    <mergeCell ref="G75:H75"/>
    <mergeCell ref="Y75:Z75"/>
    <mergeCell ref="C72:D72"/>
    <mergeCell ref="E72:F72"/>
    <mergeCell ref="G72:H72"/>
    <mergeCell ref="Y72:Z72"/>
    <mergeCell ref="C73:D73"/>
    <mergeCell ref="E73:F73"/>
    <mergeCell ref="G73:H73"/>
    <mergeCell ref="Y73:Z73"/>
    <mergeCell ref="W78:X78"/>
    <mergeCell ref="Y78:Z78"/>
    <mergeCell ref="C79:D79"/>
    <mergeCell ref="E79:F79"/>
    <mergeCell ref="G79:H79"/>
    <mergeCell ref="W79:X79"/>
    <mergeCell ref="Y79:Z79"/>
    <mergeCell ref="C76:D76"/>
    <mergeCell ref="E76:F76"/>
    <mergeCell ref="G76:H76"/>
    <mergeCell ref="Y76:Z76"/>
    <mergeCell ref="C77:D77"/>
    <mergeCell ref="E77:F77"/>
    <mergeCell ref="G77:H77"/>
    <mergeCell ref="Y77:Z77"/>
    <mergeCell ref="A83:N83"/>
    <mergeCell ref="C85:D85"/>
    <mergeCell ref="E85:F85"/>
    <mergeCell ref="G85:H85"/>
    <mergeCell ref="I85:J85"/>
    <mergeCell ref="K85:L85"/>
    <mergeCell ref="M85:N85"/>
    <mergeCell ref="C78:D78"/>
    <mergeCell ref="E78:F78"/>
    <mergeCell ref="G78:H78"/>
    <mergeCell ref="M87:N87"/>
    <mergeCell ref="M88:N88"/>
    <mergeCell ref="M89:N89"/>
    <mergeCell ref="M90:N90"/>
    <mergeCell ref="M91:N91"/>
    <mergeCell ref="M92:N92"/>
    <mergeCell ref="C86:D86"/>
    <mergeCell ref="E86:F86"/>
    <mergeCell ref="G86:H86"/>
    <mergeCell ref="I86:J86"/>
    <mergeCell ref="K86:L86"/>
    <mergeCell ref="M86:N86"/>
    <mergeCell ref="M98:N98"/>
    <mergeCell ref="C99:D99"/>
    <mergeCell ref="E99:F99"/>
    <mergeCell ref="G99:H99"/>
    <mergeCell ref="I99:J99"/>
    <mergeCell ref="K99:L99"/>
    <mergeCell ref="M99:N99"/>
    <mergeCell ref="M93:N93"/>
    <mergeCell ref="M94:N94"/>
    <mergeCell ref="M95:N95"/>
    <mergeCell ref="M96:N96"/>
    <mergeCell ref="M97:N97"/>
    <mergeCell ref="C98:D98"/>
    <mergeCell ref="E98:F98"/>
    <mergeCell ref="G98:H98"/>
    <mergeCell ref="I98:J98"/>
    <mergeCell ref="K98:L98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ER_AER</vt:lpstr>
      <vt:lpstr>ER_AER!Área_de_impresión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2019-02-18T18:28:10Z</dcterms:modified>
</cp:coreProperties>
</file>