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10668"/>
  </bookViews>
  <sheets>
    <sheet name="4.1.2 - 4.1.3 - 4.1.4" sheetId="1" r:id="rId1"/>
  </sheets>
  <externalReferences>
    <externalReference r:id="rId2"/>
  </externalReference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E82" i="1"/>
  <c r="C82" i="1"/>
  <c r="B81" i="1"/>
  <c r="H81" i="1" s="1"/>
  <c r="B80" i="1"/>
  <c r="H80" i="1" s="1"/>
  <c r="B79" i="1"/>
  <c r="H79" i="1" s="1"/>
  <c r="B78" i="1"/>
  <c r="H78" i="1" s="1"/>
  <c r="B77" i="1"/>
  <c r="H77" i="1" s="1"/>
  <c r="B76" i="1"/>
  <c r="H76" i="1" s="1"/>
  <c r="B75" i="1"/>
  <c r="H75" i="1" s="1"/>
  <c r="B74" i="1"/>
  <c r="H74" i="1" s="1"/>
  <c r="B73" i="1"/>
  <c r="H73" i="1" s="1"/>
  <c r="B72" i="1"/>
  <c r="H72" i="1" s="1"/>
  <c r="B71" i="1"/>
  <c r="H71" i="1" s="1"/>
  <c r="B70" i="1"/>
  <c r="H70" i="1" s="1"/>
  <c r="B69" i="1"/>
  <c r="H69" i="1" s="1"/>
  <c r="B68" i="1"/>
  <c r="H68" i="1" s="1"/>
  <c r="B67" i="1"/>
  <c r="H67" i="1" s="1"/>
  <c r="B66" i="1"/>
  <c r="H66" i="1" s="1"/>
  <c r="B65" i="1"/>
  <c r="H65" i="1" s="1"/>
  <c r="I53" i="1"/>
  <c r="G53" i="1"/>
  <c r="E53" i="1"/>
  <c r="C53" i="1"/>
  <c r="H52" i="1"/>
  <c r="B52" i="1"/>
  <c r="F52" i="1" s="1"/>
  <c r="J51" i="1"/>
  <c r="B51" i="1"/>
  <c r="H51" i="1" s="1"/>
  <c r="H50" i="1"/>
  <c r="F50" i="1"/>
  <c r="D50" i="1"/>
  <c r="B50" i="1"/>
  <c r="J50" i="1" s="1"/>
  <c r="H49" i="1"/>
  <c r="F49" i="1"/>
  <c r="B49" i="1"/>
  <c r="D49" i="1" s="1"/>
  <c r="J48" i="1"/>
  <c r="H48" i="1"/>
  <c r="B48" i="1"/>
  <c r="F48" i="1" s="1"/>
  <c r="B47" i="1"/>
  <c r="H47" i="1" s="1"/>
  <c r="H46" i="1"/>
  <c r="F46" i="1"/>
  <c r="D46" i="1"/>
  <c r="B46" i="1"/>
  <c r="J46" i="1" s="1"/>
  <c r="J45" i="1"/>
  <c r="H45" i="1"/>
  <c r="F45" i="1"/>
  <c r="B45" i="1"/>
  <c r="D45" i="1" s="1"/>
  <c r="H44" i="1"/>
  <c r="B44" i="1"/>
  <c r="F44" i="1" s="1"/>
  <c r="J43" i="1"/>
  <c r="B43" i="1"/>
  <c r="H43" i="1" s="1"/>
  <c r="H42" i="1"/>
  <c r="F42" i="1"/>
  <c r="D42" i="1"/>
  <c r="B42" i="1"/>
  <c r="J42" i="1" s="1"/>
  <c r="H41" i="1"/>
  <c r="F41" i="1"/>
  <c r="B41" i="1"/>
  <c r="D41" i="1" s="1"/>
  <c r="J40" i="1"/>
  <c r="H40" i="1"/>
  <c r="B40" i="1"/>
  <c r="F40" i="1" s="1"/>
  <c r="B39" i="1"/>
  <c r="H39" i="1" s="1"/>
  <c r="J38" i="1"/>
  <c r="H38" i="1"/>
  <c r="F38" i="1"/>
  <c r="D38" i="1"/>
  <c r="B38" i="1"/>
  <c r="J37" i="1"/>
  <c r="H37" i="1"/>
  <c r="F37" i="1"/>
  <c r="B37" i="1"/>
  <c r="D37" i="1" s="1"/>
  <c r="H36" i="1"/>
  <c r="B36" i="1"/>
  <c r="F36" i="1" s="1"/>
  <c r="K24" i="1"/>
  <c r="I24" i="1"/>
  <c r="I25" i="1" s="1"/>
  <c r="E24" i="1"/>
  <c r="C24" i="1"/>
  <c r="C25" i="1" s="1"/>
  <c r="H23" i="1"/>
  <c r="B23" i="1"/>
  <c r="F23" i="1" s="1"/>
  <c r="L22" i="1"/>
  <c r="H22" i="1"/>
  <c r="F22" i="1"/>
  <c r="D22" i="1"/>
  <c r="B22" i="1"/>
  <c r="J22" i="1" s="1"/>
  <c r="J21" i="1"/>
  <c r="H21" i="1"/>
  <c r="B21" i="1"/>
  <c r="L21" i="1" s="1"/>
  <c r="L20" i="1"/>
  <c r="J20" i="1"/>
  <c r="H20" i="1"/>
  <c r="F20" i="1"/>
  <c r="D20" i="1"/>
  <c r="B20" i="1"/>
  <c r="H19" i="1"/>
  <c r="B19" i="1"/>
  <c r="F19" i="1" s="1"/>
  <c r="L18" i="1"/>
  <c r="H18" i="1"/>
  <c r="F18" i="1"/>
  <c r="D18" i="1"/>
  <c r="B18" i="1"/>
  <c r="J18" i="1" s="1"/>
  <c r="J17" i="1"/>
  <c r="H17" i="1"/>
  <c r="B17" i="1"/>
  <c r="L17" i="1" s="1"/>
  <c r="L16" i="1"/>
  <c r="J16" i="1"/>
  <c r="H16" i="1"/>
  <c r="F16" i="1"/>
  <c r="D16" i="1"/>
  <c r="B16" i="1"/>
  <c r="H15" i="1"/>
  <c r="B15" i="1"/>
  <c r="F15" i="1" s="1"/>
  <c r="L14" i="1"/>
  <c r="H14" i="1"/>
  <c r="F14" i="1"/>
  <c r="D14" i="1"/>
  <c r="B14" i="1"/>
  <c r="J14" i="1" s="1"/>
  <c r="J13" i="1"/>
  <c r="H13" i="1"/>
  <c r="B13" i="1"/>
  <c r="L13" i="1" s="1"/>
  <c r="L12" i="1"/>
  <c r="J12" i="1"/>
  <c r="H12" i="1"/>
  <c r="F12" i="1"/>
  <c r="D12" i="1"/>
  <c r="B12" i="1"/>
  <c r="H11" i="1"/>
  <c r="B11" i="1"/>
  <c r="F11" i="1" s="1"/>
  <c r="L10" i="1"/>
  <c r="B10" i="1"/>
  <c r="J10" i="1" s="1"/>
  <c r="J9" i="1"/>
  <c r="H9" i="1"/>
  <c r="D9" i="1"/>
  <c r="B9" i="1"/>
  <c r="L9" i="1" s="1"/>
  <c r="H8" i="1"/>
  <c r="B8" i="1"/>
  <c r="F8" i="1" s="1"/>
  <c r="L7" i="1"/>
  <c r="H7" i="1"/>
  <c r="F7" i="1"/>
  <c r="D7" i="1"/>
  <c r="B7" i="1"/>
  <c r="B24" i="1" s="1"/>
  <c r="K25" i="1" l="1"/>
  <c r="B25" i="1"/>
  <c r="E25" i="1"/>
  <c r="B82" i="1"/>
  <c r="J8" i="1"/>
  <c r="J11" i="1"/>
  <c r="J23" i="1"/>
  <c r="J36" i="1"/>
  <c r="J44" i="1"/>
  <c r="D51" i="1"/>
  <c r="D68" i="1"/>
  <c r="D72" i="1"/>
  <c r="D74" i="1"/>
  <c r="D76" i="1"/>
  <c r="D78" i="1"/>
  <c r="D80" i="1"/>
  <c r="L8" i="1"/>
  <c r="H10" i="1"/>
  <c r="L11" i="1"/>
  <c r="D13" i="1"/>
  <c r="L15" i="1"/>
  <c r="D17" i="1"/>
  <c r="L19" i="1"/>
  <c r="D21" i="1"/>
  <c r="L23" i="1"/>
  <c r="D40" i="1"/>
  <c r="J41" i="1"/>
  <c r="F43" i="1"/>
  <c r="D48" i="1"/>
  <c r="J49" i="1"/>
  <c r="F51" i="1"/>
  <c r="B53" i="1"/>
  <c r="F66" i="1"/>
  <c r="F68" i="1"/>
  <c r="F70" i="1"/>
  <c r="F72" i="1"/>
  <c r="F74" i="1"/>
  <c r="F76" i="1"/>
  <c r="F78" i="1"/>
  <c r="F80" i="1"/>
  <c r="J39" i="1"/>
  <c r="J47" i="1"/>
  <c r="D10" i="1"/>
  <c r="J15" i="1"/>
  <c r="J19" i="1"/>
  <c r="D43" i="1"/>
  <c r="J52" i="1"/>
  <c r="D66" i="1"/>
  <c r="D70" i="1"/>
  <c r="J7" i="1"/>
  <c r="F13" i="1"/>
  <c r="F17" i="1"/>
  <c r="F21" i="1"/>
  <c r="D65" i="1"/>
  <c r="D81" i="1"/>
  <c r="D8" i="1"/>
  <c r="D11" i="1"/>
  <c r="D15" i="1"/>
  <c r="D19" i="1"/>
  <c r="D23" i="1"/>
  <c r="D36" i="1"/>
  <c r="F39" i="1"/>
  <c r="D44" i="1"/>
  <c r="F47" i="1"/>
  <c r="D52" i="1"/>
  <c r="F65" i="1"/>
  <c r="F67" i="1"/>
  <c r="F69" i="1"/>
  <c r="F71" i="1"/>
  <c r="F73" i="1"/>
  <c r="F75" i="1"/>
  <c r="F77" i="1"/>
  <c r="F79" i="1"/>
  <c r="F81" i="1"/>
  <c r="D39" i="1"/>
  <c r="D47" i="1"/>
  <c r="D67" i="1"/>
  <c r="D69" i="1"/>
  <c r="D71" i="1"/>
  <c r="D73" i="1"/>
  <c r="D75" i="1"/>
  <c r="D77" i="1"/>
  <c r="D79" i="1"/>
  <c r="G83" i="1" l="1"/>
  <c r="C83" i="1"/>
  <c r="B83" i="1"/>
  <c r="E83" i="1"/>
  <c r="B54" i="1"/>
  <c r="C54" i="1"/>
  <c r="I54" i="1"/>
  <c r="G54" i="1"/>
  <c r="E54" i="1"/>
</calcChain>
</file>

<file path=xl/sharedStrings.xml><?xml version="1.0" encoding="utf-8"?>
<sst xmlns="http://schemas.openxmlformats.org/spreadsheetml/2006/main" count="59" uniqueCount="29">
  <si>
    <t>Cuadro N° 4.1.2</t>
  </si>
  <si>
    <t xml:space="preserve">CASOS ATENDIDOS EN LOS CENTROS EMERGENCIA MUJER, SEGÚN TIPO DE VIOLENCIA Y AÑO </t>
  </si>
  <si>
    <t>Período: 2002 - 2018</t>
  </si>
  <si>
    <t>Años</t>
  </si>
  <si>
    <t>Total</t>
  </si>
  <si>
    <t>Tipo de Violencia</t>
  </si>
  <si>
    <t>Económica</t>
  </si>
  <si>
    <t>%</t>
  </si>
  <si>
    <t>Psicológica</t>
  </si>
  <si>
    <t>Fisica</t>
  </si>
  <si>
    <t>Sexual</t>
  </si>
  <si>
    <t>N.E.</t>
  </si>
  <si>
    <t>2018 /a</t>
  </si>
  <si>
    <t>N.E. No especificado</t>
  </si>
  <si>
    <t>/a Información preliminar que comprende Enero a Febrero 2018</t>
  </si>
  <si>
    <t>Cuadro N° 4.1.3</t>
  </si>
  <si>
    <t>CASOS ATENDIDOS EN LOS CENTROS EMERGENCIA MUJER, SEGÚN GRUPOS DE EDAD DE LA VÍCTIMA</t>
  </si>
  <si>
    <t>Año</t>
  </si>
  <si>
    <t>Grupo de Edad</t>
  </si>
  <si>
    <t>Niños(as) y Adolescentes
(0-17 años)</t>
  </si>
  <si>
    <t>Personas adultas
(18-59 años)</t>
  </si>
  <si>
    <t>Personas adultas mayores
(60+ años)</t>
  </si>
  <si>
    <t>Cuadro N° 4.1.4</t>
  </si>
  <si>
    <t>CASOS ATENDIDOS EN LOS CENTROS EMERGENCIA MUJER, SEGÚN SEXO DE LA VÍCTIMA</t>
  </si>
  <si>
    <t>Sexo</t>
  </si>
  <si>
    <t>Mujeres</t>
  </si>
  <si>
    <t>Hombres</t>
  </si>
  <si>
    <t>Fuente : Registro de casos del CEM</t>
  </si>
  <si>
    <t>Elaboración : UGIGC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</si>
</sst>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305496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4" borderId="0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left" vertical="center" wrapText="1"/>
    </xf>
    <xf numFmtId="3" fontId="11" fillId="5" borderId="4" xfId="2" applyNumberFormat="1" applyFont="1" applyFill="1" applyBorder="1" applyAlignment="1">
      <alignment horizontal="center" vertical="center" wrapText="1"/>
    </xf>
    <xf numFmtId="3" fontId="10" fillId="5" borderId="4" xfId="2" applyNumberFormat="1" applyFont="1" applyFill="1" applyBorder="1" applyAlignment="1">
      <alignment horizontal="center" vertical="center" wrapText="1"/>
    </xf>
    <xf numFmtId="9" fontId="12" fillId="5" borderId="4" xfId="1" applyFont="1" applyFill="1" applyBorder="1" applyAlignment="1">
      <alignment horizontal="center" vertical="center" wrapText="1"/>
    </xf>
    <xf numFmtId="9" fontId="12" fillId="5" borderId="4" xfId="1" applyFont="1" applyFill="1" applyBorder="1" applyAlignment="1">
      <alignment horizontal="center"/>
    </xf>
    <xf numFmtId="0" fontId="10" fillId="5" borderId="5" xfId="2" applyFont="1" applyFill="1" applyBorder="1" applyAlignment="1">
      <alignment horizontal="left" vertical="center" wrapText="1"/>
    </xf>
    <xf numFmtId="3" fontId="10" fillId="5" borderId="5" xfId="2" applyNumberFormat="1" applyFont="1" applyFill="1" applyBorder="1" applyAlignment="1">
      <alignment horizontal="center" vertical="center" wrapText="1"/>
    </xf>
    <xf numFmtId="9" fontId="12" fillId="5" borderId="5" xfId="1" applyFont="1" applyFill="1" applyBorder="1" applyAlignment="1">
      <alignment horizontal="center" vertical="center" wrapText="1"/>
    </xf>
    <xf numFmtId="9" fontId="12" fillId="5" borderId="5" xfId="1" applyFont="1" applyFill="1" applyBorder="1" applyAlignment="1">
      <alignment horizontal="center"/>
    </xf>
    <xf numFmtId="3" fontId="10" fillId="5" borderId="5" xfId="2" applyNumberFormat="1" applyFont="1" applyFill="1" applyBorder="1" applyAlignment="1">
      <alignment horizontal="center" vertical="center" wrapText="1"/>
    </xf>
    <xf numFmtId="0" fontId="10" fillId="5" borderId="0" xfId="2" applyFont="1" applyFill="1" applyBorder="1" applyAlignment="1">
      <alignment horizontal="left" vertical="center" wrapText="1"/>
    </xf>
    <xf numFmtId="3" fontId="11" fillId="5" borderId="0" xfId="2" applyNumberFormat="1" applyFont="1" applyFill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/>
    </xf>
    <xf numFmtId="0" fontId="8" fillId="4" borderId="6" xfId="2" applyFont="1" applyFill="1" applyBorder="1" applyAlignment="1">
      <alignment horizontal="left" vertical="center" wrapText="1"/>
    </xf>
    <xf numFmtId="3" fontId="8" fillId="4" borderId="6" xfId="2" applyNumberFormat="1" applyFont="1" applyFill="1" applyBorder="1" applyAlignment="1">
      <alignment horizontal="center" vertical="center" wrapText="1"/>
    </xf>
    <xf numFmtId="3" fontId="8" fillId="4" borderId="6" xfId="2" applyNumberFormat="1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left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165" fontId="11" fillId="0" borderId="7" xfId="1" applyNumberFormat="1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3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4" fillId="0" borderId="0" xfId="2" applyFont="1" applyAlignment="1">
      <alignment horizontal="center" vertical="center"/>
    </xf>
    <xf numFmtId="0" fontId="8" fillId="4" borderId="0" xfId="2" applyFont="1" applyFill="1" applyBorder="1" applyAlignment="1">
      <alignment horizontal="centerContinuous" vertical="center" wrapText="1"/>
    </xf>
    <xf numFmtId="0" fontId="15" fillId="4" borderId="0" xfId="2" applyFont="1" applyFill="1" applyBorder="1" applyAlignment="1">
      <alignment horizontal="centerContinuous" vertical="center" wrapText="1"/>
    </xf>
    <xf numFmtId="0" fontId="16" fillId="4" borderId="3" xfId="2" applyFont="1" applyFill="1" applyBorder="1" applyAlignment="1">
      <alignment horizontal="center" vertical="center" wrapText="1"/>
    </xf>
    <xf numFmtId="3" fontId="11" fillId="5" borderId="5" xfId="2" applyNumberFormat="1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left" vertical="center" wrapText="1"/>
    </xf>
    <xf numFmtId="9" fontId="11" fillId="0" borderId="7" xfId="1" applyFont="1" applyFill="1" applyBorder="1" applyAlignment="1">
      <alignment horizontal="center" vertical="center" wrapText="1"/>
    </xf>
    <xf numFmtId="9" fontId="11" fillId="0" borderId="7" xfId="1" applyFont="1" applyFill="1" applyBorder="1" applyAlignment="1">
      <alignment horizontal="center" vertical="center" wrapText="1"/>
    </xf>
    <xf numFmtId="3" fontId="4" fillId="0" borderId="0" xfId="2" applyNumberFormat="1" applyFont="1" applyAlignment="1">
      <alignment vertical="center" wrapText="1"/>
    </xf>
    <xf numFmtId="0" fontId="11" fillId="0" borderId="0" xfId="2" applyFont="1" applyFill="1" applyBorder="1" applyAlignment="1">
      <alignment horizontal="centerContinuous" vertical="center" wrapText="1"/>
    </xf>
    <xf numFmtId="0" fontId="4" fillId="0" borderId="0" xfId="2" applyFont="1"/>
    <xf numFmtId="0" fontId="1" fillId="0" borderId="0" xfId="3"/>
    <xf numFmtId="0" fontId="8" fillId="4" borderId="3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9" fontId="11" fillId="0" borderId="7" xfId="1" applyFont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0" fontId="17" fillId="3" borderId="0" xfId="4" applyFont="1" applyFill="1" applyAlignment="1">
      <alignment vertical="center"/>
    </xf>
    <xf numFmtId="0" fontId="4" fillId="0" borderId="0" xfId="4" applyFont="1" applyAlignment="1">
      <alignment vertical="center"/>
    </xf>
  </cellXfs>
  <cellStyles count="5">
    <cellStyle name="Normal" xfId="0" builtinId="0"/>
    <cellStyle name="Normal 4" xfId="2"/>
    <cellStyle name="Normal_4.1.2 - 4.1.3 - 4.1.4" xfId="3"/>
    <cellStyle name="Normal_Directorio CEMs - agos - 2009 - UGTAI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Febrero%202018\BE%20Febrero%202018\IV.%20H&#237;storicos%202002%20-%202017\4.1%20Aten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"/>
      <sheetName val="4.1.2 - 4.1.3 - 4.1.4"/>
      <sheetName val="4.1.5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topLeftCell="A58" zoomScale="150" zoomScaleNormal="100" zoomScaleSheetLayoutView="150" workbookViewId="0">
      <selection activeCell="A58" sqref="A58"/>
    </sheetView>
  </sheetViews>
  <sheetFormatPr baseColWidth="10" defaultColWidth="11.44140625" defaultRowHeight="13.8" x14ac:dyDescent="0.25"/>
  <cols>
    <col min="1" max="1" width="11.44140625" style="39" customWidth="1"/>
    <col min="2" max="2" width="9.88671875" style="39" customWidth="1"/>
    <col min="3" max="3" width="12.33203125" style="39" customWidth="1"/>
    <col min="4" max="4" width="7.5546875" style="39" customWidth="1"/>
    <col min="5" max="5" width="12.33203125" style="3" customWidth="1"/>
    <col min="6" max="6" width="7.5546875" style="3" customWidth="1"/>
    <col min="7" max="7" width="12.33203125" style="3" customWidth="1"/>
    <col min="8" max="8" width="7.5546875" style="3" customWidth="1"/>
    <col min="9" max="9" width="12.33203125" style="3" customWidth="1"/>
    <col min="10" max="10" width="7.5546875" style="3" customWidth="1"/>
    <col min="11" max="11" width="12.33203125" style="3" customWidth="1"/>
    <col min="12" max="12" width="7.5546875" style="3" customWidth="1"/>
    <col min="13" max="16384" width="11.44140625" style="3"/>
  </cols>
  <sheetData>
    <row r="1" spans="1:13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8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8.75" customHeight="1" x14ac:dyDescent="0.2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6"/>
    </row>
    <row r="4" spans="1:13" ht="5.0999999999999996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5.6" x14ac:dyDescent="0.25">
      <c r="A5" s="10" t="s">
        <v>3</v>
      </c>
      <c r="B5" s="10" t="s">
        <v>4</v>
      </c>
      <c r="C5" s="11" t="s">
        <v>5</v>
      </c>
      <c r="D5" s="11"/>
      <c r="E5" s="11"/>
      <c r="F5" s="11"/>
      <c r="G5" s="11"/>
      <c r="H5" s="11"/>
      <c r="I5" s="11"/>
      <c r="J5" s="11"/>
      <c r="K5" s="11"/>
      <c r="L5" s="11"/>
    </row>
    <row r="6" spans="1:13" ht="18" customHeight="1" x14ac:dyDescent="0.25">
      <c r="A6" s="10"/>
      <c r="B6" s="10"/>
      <c r="C6" s="12" t="s">
        <v>6</v>
      </c>
      <c r="D6" s="12" t="s">
        <v>7</v>
      </c>
      <c r="E6" s="12" t="s">
        <v>8</v>
      </c>
      <c r="F6" s="12" t="s">
        <v>7</v>
      </c>
      <c r="G6" s="12" t="s">
        <v>9</v>
      </c>
      <c r="H6" s="12" t="s">
        <v>7</v>
      </c>
      <c r="I6" s="12" t="s">
        <v>10</v>
      </c>
      <c r="J6" s="12" t="s">
        <v>7</v>
      </c>
      <c r="K6" s="12" t="s">
        <v>11</v>
      </c>
      <c r="L6" s="12" t="s">
        <v>7</v>
      </c>
    </row>
    <row r="7" spans="1:13" ht="15.6" x14ac:dyDescent="0.3">
      <c r="A7" s="13">
        <v>2002</v>
      </c>
      <c r="B7" s="14">
        <f>C7+E7+G7+I7+K7</f>
        <v>29759</v>
      </c>
      <c r="C7" s="15">
        <v>0</v>
      </c>
      <c r="D7" s="16">
        <f>C7/B7</f>
        <v>0</v>
      </c>
      <c r="E7" s="15">
        <v>11140</v>
      </c>
      <c r="F7" s="16">
        <f>E7/B7</f>
        <v>0.37434053563627812</v>
      </c>
      <c r="G7" s="15">
        <v>15048</v>
      </c>
      <c r="H7" s="16">
        <f>G7/B7</f>
        <v>0.50566215262609626</v>
      </c>
      <c r="I7" s="15">
        <v>3194</v>
      </c>
      <c r="J7" s="16">
        <f t="shared" ref="J7:J23" si="0">I7/B7</f>
        <v>0.10732887529822911</v>
      </c>
      <c r="K7" s="15">
        <v>377</v>
      </c>
      <c r="L7" s="17">
        <f t="shared" ref="L7:L20" si="1">K7/B7</f>
        <v>1.2668436439396484E-2</v>
      </c>
    </row>
    <row r="8" spans="1:13" ht="15.6" x14ac:dyDescent="0.3">
      <c r="A8" s="18">
        <v>2003</v>
      </c>
      <c r="B8" s="14">
        <f t="shared" ref="B8:B21" si="2">C8+E8+G8+I8+K8</f>
        <v>28053</v>
      </c>
      <c r="C8" s="19">
        <v>0</v>
      </c>
      <c r="D8" s="16">
        <f t="shared" ref="D8:D21" si="3">C8/B8</f>
        <v>0</v>
      </c>
      <c r="E8" s="19">
        <v>11904</v>
      </c>
      <c r="F8" s="20">
        <f>E8/B8</f>
        <v>0.42433964281894987</v>
      </c>
      <c r="G8" s="19">
        <v>11455</v>
      </c>
      <c r="H8" s="20">
        <f>G8/B8</f>
        <v>0.40833422450361817</v>
      </c>
      <c r="I8" s="19">
        <v>2254</v>
      </c>
      <c r="J8" s="20">
        <f t="shared" si="0"/>
        <v>8.0347912879192962E-2</v>
      </c>
      <c r="K8" s="19">
        <v>2440</v>
      </c>
      <c r="L8" s="21">
        <f t="shared" si="1"/>
        <v>8.6978219798239054E-2</v>
      </c>
    </row>
    <row r="9" spans="1:13" ht="15.6" x14ac:dyDescent="0.3">
      <c r="A9" s="18">
        <v>2004</v>
      </c>
      <c r="B9" s="14">
        <f t="shared" si="2"/>
        <v>30280</v>
      </c>
      <c r="C9" s="19">
        <v>0</v>
      </c>
      <c r="D9" s="16">
        <f t="shared" si="3"/>
        <v>0</v>
      </c>
      <c r="E9" s="22">
        <v>27902</v>
      </c>
      <c r="F9" s="22"/>
      <c r="G9" s="22"/>
      <c r="H9" s="20">
        <f>E9/B9</f>
        <v>0.92146631439894322</v>
      </c>
      <c r="I9" s="19">
        <v>2378</v>
      </c>
      <c r="J9" s="20">
        <f t="shared" si="0"/>
        <v>7.8533685601056807E-2</v>
      </c>
      <c r="K9" s="19">
        <v>0</v>
      </c>
      <c r="L9" s="21">
        <f t="shared" si="1"/>
        <v>0</v>
      </c>
    </row>
    <row r="10" spans="1:13" ht="16.5" customHeight="1" x14ac:dyDescent="0.3">
      <c r="A10" s="18">
        <v>2005</v>
      </c>
      <c r="B10" s="14">
        <f t="shared" si="2"/>
        <v>28671</v>
      </c>
      <c r="C10" s="19">
        <v>0</v>
      </c>
      <c r="D10" s="16">
        <f t="shared" si="3"/>
        <v>0</v>
      </c>
      <c r="E10" s="22">
        <v>26011</v>
      </c>
      <c r="F10" s="22"/>
      <c r="G10" s="22"/>
      <c r="H10" s="20">
        <f>E10/B10</f>
        <v>0.90722332670642813</v>
      </c>
      <c r="I10" s="19">
        <v>2656</v>
      </c>
      <c r="J10" s="20">
        <f t="shared" si="0"/>
        <v>9.2637159499145472E-2</v>
      </c>
      <c r="K10" s="19">
        <v>4</v>
      </c>
      <c r="L10" s="21">
        <f t="shared" si="1"/>
        <v>1.3951379442642391E-4</v>
      </c>
    </row>
    <row r="11" spans="1:13" ht="15.6" x14ac:dyDescent="0.3">
      <c r="A11" s="18">
        <v>2006</v>
      </c>
      <c r="B11" s="14">
        <f t="shared" si="2"/>
        <v>29844</v>
      </c>
      <c r="C11" s="19">
        <v>0</v>
      </c>
      <c r="D11" s="16">
        <f t="shared" si="3"/>
        <v>0</v>
      </c>
      <c r="E11" s="19">
        <v>15719</v>
      </c>
      <c r="F11" s="20">
        <f t="shared" ref="F11:F23" si="4">E11/B11</f>
        <v>0.52670553545101195</v>
      </c>
      <c r="G11" s="19">
        <v>11021</v>
      </c>
      <c r="H11" s="20">
        <f t="shared" ref="H11:H23" si="5">G11/B11</f>
        <v>0.36928695885270069</v>
      </c>
      <c r="I11" s="19">
        <v>3104</v>
      </c>
      <c r="J11" s="20">
        <f t="shared" si="0"/>
        <v>0.10400750569628736</v>
      </c>
      <c r="K11" s="19">
        <v>0</v>
      </c>
      <c r="L11" s="21">
        <f t="shared" si="1"/>
        <v>0</v>
      </c>
    </row>
    <row r="12" spans="1:13" ht="15.6" x14ac:dyDescent="0.3">
      <c r="A12" s="18">
        <v>2007</v>
      </c>
      <c r="B12" s="14">
        <f t="shared" si="2"/>
        <v>33212</v>
      </c>
      <c r="C12" s="19">
        <v>0</v>
      </c>
      <c r="D12" s="16">
        <f t="shared" si="3"/>
        <v>0</v>
      </c>
      <c r="E12" s="19">
        <v>17220</v>
      </c>
      <c r="F12" s="20">
        <f t="shared" si="4"/>
        <v>0.51848729374924729</v>
      </c>
      <c r="G12" s="19">
        <v>12304</v>
      </c>
      <c r="H12" s="20">
        <f t="shared" si="5"/>
        <v>0.37046850535950859</v>
      </c>
      <c r="I12" s="19">
        <v>3688</v>
      </c>
      <c r="J12" s="20">
        <f t="shared" si="0"/>
        <v>0.11104420089124413</v>
      </c>
      <c r="K12" s="19">
        <v>0</v>
      </c>
      <c r="L12" s="21">
        <f t="shared" si="1"/>
        <v>0</v>
      </c>
    </row>
    <row r="13" spans="1:13" ht="15.6" x14ac:dyDescent="0.3">
      <c r="A13" s="18">
        <v>2008</v>
      </c>
      <c r="B13" s="14">
        <f t="shared" si="2"/>
        <v>45144</v>
      </c>
      <c r="C13" s="19">
        <v>0</v>
      </c>
      <c r="D13" s="16">
        <f t="shared" si="3"/>
        <v>0</v>
      </c>
      <c r="E13" s="19">
        <v>23210</v>
      </c>
      <c r="F13" s="20">
        <f t="shared" si="4"/>
        <v>0.51413255360623777</v>
      </c>
      <c r="G13" s="19">
        <v>16555</v>
      </c>
      <c r="H13" s="20">
        <f t="shared" si="5"/>
        <v>0.36671539961013644</v>
      </c>
      <c r="I13" s="19">
        <v>5379</v>
      </c>
      <c r="J13" s="20">
        <f t="shared" si="0"/>
        <v>0.11915204678362573</v>
      </c>
      <c r="K13" s="19">
        <v>0</v>
      </c>
      <c r="L13" s="21">
        <f t="shared" si="1"/>
        <v>0</v>
      </c>
    </row>
    <row r="14" spans="1:13" ht="15.6" x14ac:dyDescent="0.3">
      <c r="A14" s="18">
        <v>2009</v>
      </c>
      <c r="B14" s="14">
        <f t="shared" si="2"/>
        <v>40882</v>
      </c>
      <c r="C14" s="19">
        <v>0</v>
      </c>
      <c r="D14" s="16">
        <f t="shared" si="3"/>
        <v>0</v>
      </c>
      <c r="E14" s="19">
        <v>21782</v>
      </c>
      <c r="F14" s="20">
        <f t="shared" si="4"/>
        <v>0.53280172202925491</v>
      </c>
      <c r="G14" s="19">
        <v>14831</v>
      </c>
      <c r="H14" s="20">
        <f t="shared" si="5"/>
        <v>0.36277579374785968</v>
      </c>
      <c r="I14" s="19">
        <v>4269</v>
      </c>
      <c r="J14" s="20">
        <f t="shared" si="0"/>
        <v>0.10442248422288537</v>
      </c>
      <c r="K14" s="19">
        <v>0</v>
      </c>
      <c r="L14" s="21">
        <f t="shared" si="1"/>
        <v>0</v>
      </c>
    </row>
    <row r="15" spans="1:13" ht="15.6" x14ac:dyDescent="0.3">
      <c r="A15" s="18">
        <v>2010</v>
      </c>
      <c r="B15" s="14">
        <f t="shared" si="2"/>
        <v>43159</v>
      </c>
      <c r="C15" s="19">
        <v>0</v>
      </c>
      <c r="D15" s="16">
        <f t="shared" si="3"/>
        <v>0</v>
      </c>
      <c r="E15" s="19">
        <v>22598</v>
      </c>
      <c r="F15" s="20">
        <f t="shared" si="4"/>
        <v>0.52359878588475173</v>
      </c>
      <c r="G15" s="19">
        <v>16225</v>
      </c>
      <c r="H15" s="20">
        <f t="shared" si="5"/>
        <v>0.3759354943349012</v>
      </c>
      <c r="I15" s="19">
        <v>4336</v>
      </c>
      <c r="J15" s="20">
        <f t="shared" si="0"/>
        <v>0.10046571978034709</v>
      </c>
      <c r="K15" s="19">
        <v>0</v>
      </c>
      <c r="L15" s="21">
        <f t="shared" si="1"/>
        <v>0</v>
      </c>
    </row>
    <row r="16" spans="1:13" ht="15.6" x14ac:dyDescent="0.3">
      <c r="A16" s="18">
        <v>2011</v>
      </c>
      <c r="B16" s="14">
        <f t="shared" si="2"/>
        <v>41084</v>
      </c>
      <c r="C16" s="19">
        <v>0</v>
      </c>
      <c r="D16" s="16">
        <f t="shared" si="3"/>
        <v>0</v>
      </c>
      <c r="E16" s="19">
        <v>20776</v>
      </c>
      <c r="F16" s="20">
        <f t="shared" si="4"/>
        <v>0.50569564794080424</v>
      </c>
      <c r="G16" s="19">
        <v>15672</v>
      </c>
      <c r="H16" s="20">
        <f t="shared" si="5"/>
        <v>0.3814623697789894</v>
      </c>
      <c r="I16" s="19">
        <v>4636</v>
      </c>
      <c r="J16" s="20">
        <f t="shared" si="0"/>
        <v>0.11284198228020641</v>
      </c>
      <c r="K16" s="19">
        <v>0</v>
      </c>
      <c r="L16" s="21">
        <f t="shared" si="1"/>
        <v>0</v>
      </c>
    </row>
    <row r="17" spans="1:12" ht="15.6" x14ac:dyDescent="0.3">
      <c r="A17" s="18">
        <v>2012</v>
      </c>
      <c r="B17" s="14">
        <f t="shared" si="2"/>
        <v>42537</v>
      </c>
      <c r="C17" s="19">
        <v>0</v>
      </c>
      <c r="D17" s="16">
        <f t="shared" si="3"/>
        <v>0</v>
      </c>
      <c r="E17" s="19">
        <v>21124</v>
      </c>
      <c r="F17" s="20">
        <f t="shared" si="4"/>
        <v>0.49660295742530031</v>
      </c>
      <c r="G17" s="19">
        <v>16191</v>
      </c>
      <c r="H17" s="20">
        <f t="shared" si="5"/>
        <v>0.38063333098243884</v>
      </c>
      <c r="I17" s="19">
        <v>5222</v>
      </c>
      <c r="J17" s="20">
        <f t="shared" si="0"/>
        <v>0.12276371159226085</v>
      </c>
      <c r="K17" s="19">
        <v>0</v>
      </c>
      <c r="L17" s="21">
        <f t="shared" si="1"/>
        <v>0</v>
      </c>
    </row>
    <row r="18" spans="1:12" ht="17.25" customHeight="1" x14ac:dyDescent="0.3">
      <c r="A18" s="18">
        <v>2013</v>
      </c>
      <c r="B18" s="14">
        <f t="shared" si="2"/>
        <v>49138</v>
      </c>
      <c r="C18" s="19">
        <v>0</v>
      </c>
      <c r="D18" s="16">
        <f t="shared" si="3"/>
        <v>0</v>
      </c>
      <c r="E18" s="19">
        <v>24549</v>
      </c>
      <c r="F18" s="20">
        <f t="shared" si="4"/>
        <v>0.49959298302739225</v>
      </c>
      <c r="G18" s="19">
        <v>19039</v>
      </c>
      <c r="H18" s="20">
        <f t="shared" si="5"/>
        <v>0.387459807073955</v>
      </c>
      <c r="I18" s="19">
        <v>5550</v>
      </c>
      <c r="J18" s="20">
        <f t="shared" si="0"/>
        <v>0.11294720989865277</v>
      </c>
      <c r="K18" s="19">
        <v>0</v>
      </c>
      <c r="L18" s="21">
        <f t="shared" si="1"/>
        <v>0</v>
      </c>
    </row>
    <row r="19" spans="1:12" ht="15.6" x14ac:dyDescent="0.3">
      <c r="A19" s="18">
        <v>2014</v>
      </c>
      <c r="B19" s="14">
        <f t="shared" si="2"/>
        <v>50485</v>
      </c>
      <c r="C19" s="19">
        <v>0</v>
      </c>
      <c r="D19" s="16">
        <f t="shared" si="3"/>
        <v>0</v>
      </c>
      <c r="E19" s="19">
        <v>25358</v>
      </c>
      <c r="F19" s="20">
        <f t="shared" si="4"/>
        <v>0.50228780825987918</v>
      </c>
      <c r="G19" s="19">
        <v>19401</v>
      </c>
      <c r="H19" s="20">
        <f t="shared" si="5"/>
        <v>0.38429236406853523</v>
      </c>
      <c r="I19" s="19">
        <v>5726</v>
      </c>
      <c r="J19" s="20">
        <f t="shared" si="0"/>
        <v>0.11341982767158562</v>
      </c>
      <c r="K19" s="19">
        <v>0</v>
      </c>
      <c r="L19" s="21">
        <f t="shared" si="1"/>
        <v>0</v>
      </c>
    </row>
    <row r="20" spans="1:12" ht="15.6" x14ac:dyDescent="0.3">
      <c r="A20" s="18">
        <v>2015</v>
      </c>
      <c r="B20" s="14">
        <f t="shared" si="2"/>
        <v>58429</v>
      </c>
      <c r="C20" s="19">
        <v>0</v>
      </c>
      <c r="D20" s="16">
        <f t="shared" si="3"/>
        <v>0</v>
      </c>
      <c r="E20" s="19">
        <v>28499</v>
      </c>
      <c r="F20" s="20">
        <f t="shared" si="4"/>
        <v>0.48775436854986393</v>
      </c>
      <c r="G20" s="19">
        <v>23615</v>
      </c>
      <c r="H20" s="20">
        <f t="shared" si="5"/>
        <v>0.40416573961560182</v>
      </c>
      <c r="I20" s="19">
        <v>6315</v>
      </c>
      <c r="J20" s="20">
        <f t="shared" si="0"/>
        <v>0.10807989183453422</v>
      </c>
      <c r="K20" s="19">
        <v>0</v>
      </c>
      <c r="L20" s="21">
        <f t="shared" si="1"/>
        <v>0</v>
      </c>
    </row>
    <row r="21" spans="1:12" ht="15.6" x14ac:dyDescent="0.3">
      <c r="A21" s="18">
        <v>2016</v>
      </c>
      <c r="B21" s="14">
        <f t="shared" si="2"/>
        <v>70510</v>
      </c>
      <c r="C21" s="19">
        <v>0</v>
      </c>
      <c r="D21" s="16">
        <f t="shared" si="3"/>
        <v>0</v>
      </c>
      <c r="E21" s="19">
        <v>35023</v>
      </c>
      <c r="F21" s="20">
        <f t="shared" si="4"/>
        <v>0.49670968656928094</v>
      </c>
      <c r="G21" s="19">
        <v>27999</v>
      </c>
      <c r="H21" s="20">
        <f t="shared" si="5"/>
        <v>0.39709261097716636</v>
      </c>
      <c r="I21" s="19">
        <v>7488</v>
      </c>
      <c r="J21" s="20">
        <f t="shared" si="0"/>
        <v>0.10619770245355269</v>
      </c>
      <c r="K21" s="19">
        <v>0</v>
      </c>
      <c r="L21" s="21">
        <f>K21/B21</f>
        <v>0</v>
      </c>
    </row>
    <row r="22" spans="1:12" ht="15.6" x14ac:dyDescent="0.3">
      <c r="A22" s="18">
        <v>2017</v>
      </c>
      <c r="B22" s="14">
        <f>C22+E22+G22+I22+K22</f>
        <v>95317</v>
      </c>
      <c r="C22" s="19">
        <v>433</v>
      </c>
      <c r="D22" s="16">
        <f>C22/B22</f>
        <v>4.5427363429398739E-3</v>
      </c>
      <c r="E22" s="19">
        <v>48120</v>
      </c>
      <c r="F22" s="20">
        <f t="shared" si="4"/>
        <v>0.50484173861955373</v>
      </c>
      <c r="G22" s="19">
        <v>37752</v>
      </c>
      <c r="H22" s="20">
        <f t="shared" si="5"/>
        <v>0.39606785777982939</v>
      </c>
      <c r="I22" s="19">
        <v>9012</v>
      </c>
      <c r="J22" s="20">
        <f t="shared" si="0"/>
        <v>9.4547667257677021E-2</v>
      </c>
      <c r="K22" s="19">
        <v>0</v>
      </c>
      <c r="L22" s="21">
        <f>K22/B22</f>
        <v>0</v>
      </c>
    </row>
    <row r="23" spans="1:12" ht="15.6" x14ac:dyDescent="0.3">
      <c r="A23" s="23" t="s">
        <v>12</v>
      </c>
      <c r="B23" s="24">
        <f>C23+E23+G23+I23+K23</f>
        <v>19461</v>
      </c>
      <c r="C23" s="25">
        <v>102</v>
      </c>
      <c r="D23" s="26">
        <f>C23/B23</f>
        <v>5.2412517342377059E-3</v>
      </c>
      <c r="E23" s="25">
        <v>9869</v>
      </c>
      <c r="F23" s="26">
        <f t="shared" si="4"/>
        <v>0.50711679769796003</v>
      </c>
      <c r="G23" s="25">
        <v>7768</v>
      </c>
      <c r="H23" s="26">
        <f t="shared" si="5"/>
        <v>0.39915728893684804</v>
      </c>
      <c r="I23" s="25">
        <v>1722</v>
      </c>
      <c r="J23" s="26">
        <f t="shared" si="0"/>
        <v>8.8484661630954212E-2</v>
      </c>
      <c r="K23" s="25">
        <v>0</v>
      </c>
      <c r="L23" s="27">
        <f>K23/B23</f>
        <v>0</v>
      </c>
    </row>
    <row r="24" spans="1:12" ht="17.25" customHeight="1" thickBot="1" x14ac:dyDescent="0.3">
      <c r="A24" s="28" t="s">
        <v>4</v>
      </c>
      <c r="B24" s="29">
        <f>SUM(B7:B23)</f>
        <v>735965</v>
      </c>
      <c r="C24" s="30">
        <f>SUM(C7:C23)</f>
        <v>535</v>
      </c>
      <c r="D24" s="30"/>
      <c r="E24" s="30">
        <f>SUM(E7:E8)+SUM(G7:G8)+SUM(E9:G10)+SUM(E11:E23,G11:G23)</f>
        <v>655680</v>
      </c>
      <c r="F24" s="30"/>
      <c r="G24" s="30"/>
      <c r="H24" s="30"/>
      <c r="I24" s="30">
        <f>SUM(I7:I23)</f>
        <v>76929</v>
      </c>
      <c r="J24" s="30"/>
      <c r="K24" s="30">
        <f>SUM(K7:K23)</f>
        <v>2821</v>
      </c>
      <c r="L24" s="30"/>
    </row>
    <row r="25" spans="1:12" s="35" customFormat="1" ht="16.2" thickBot="1" x14ac:dyDescent="0.3">
      <c r="A25" s="31" t="s">
        <v>7</v>
      </c>
      <c r="B25" s="32">
        <f>B24/B24</f>
        <v>1</v>
      </c>
      <c r="C25" s="33">
        <f>C24/B24</f>
        <v>7.269367429157637E-4</v>
      </c>
      <c r="D25" s="33"/>
      <c r="E25" s="34">
        <f>E24/B24</f>
        <v>0.89091193195328577</v>
      </c>
      <c r="F25" s="34"/>
      <c r="G25" s="34"/>
      <c r="H25" s="34"/>
      <c r="I25" s="34">
        <f>I24/B24</f>
        <v>0.10452806859021828</v>
      </c>
      <c r="J25" s="34"/>
      <c r="K25" s="34">
        <f>K24/B24</f>
        <v>3.8330627135801294E-3</v>
      </c>
      <c r="L25" s="34"/>
    </row>
    <row r="26" spans="1:12" x14ac:dyDescent="0.25">
      <c r="A26" s="36" t="s">
        <v>13</v>
      </c>
      <c r="B26" s="37"/>
      <c r="C26" s="37"/>
      <c r="D26" s="37"/>
    </row>
    <row r="27" spans="1:12" x14ac:dyDescent="0.25">
      <c r="A27" s="38" t="s">
        <v>14</v>
      </c>
    </row>
    <row r="28" spans="1:12" x14ac:dyDescent="0.25">
      <c r="A28" s="38"/>
    </row>
    <row r="29" spans="1:12" ht="18" x14ac:dyDescent="0.25">
      <c r="A29" s="40" t="s">
        <v>15</v>
      </c>
    </row>
    <row r="30" spans="1:12" ht="5.0999999999999996" customHeight="1" x14ac:dyDescent="0.25">
      <c r="A30" s="2"/>
    </row>
    <row r="31" spans="1:12" ht="17.399999999999999" x14ac:dyDescent="0.25">
      <c r="A31" s="4" t="s">
        <v>16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17.399999999999999" x14ac:dyDescent="0.25">
      <c r="A32" s="7" t="s">
        <v>2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0" ht="5.0999999999999996" customHeight="1" x14ac:dyDescent="0.25">
      <c r="A33" s="41"/>
      <c r="B33" s="41"/>
      <c r="C33" s="41"/>
      <c r="D33" s="41"/>
    </row>
    <row r="34" spans="1:10" ht="14.25" customHeight="1" x14ac:dyDescent="0.25">
      <c r="A34" s="10" t="s">
        <v>17</v>
      </c>
      <c r="B34" s="10" t="s">
        <v>4</v>
      </c>
      <c r="C34" s="42" t="s">
        <v>18</v>
      </c>
      <c r="D34" s="42"/>
      <c r="E34" s="43"/>
      <c r="F34" s="43"/>
      <c r="G34" s="42"/>
      <c r="H34" s="42"/>
      <c r="I34" s="42"/>
      <c r="J34" s="42"/>
    </row>
    <row r="35" spans="1:10" ht="55.2" customHeight="1" x14ac:dyDescent="0.25">
      <c r="A35" s="10"/>
      <c r="B35" s="10"/>
      <c r="C35" s="44" t="s">
        <v>19</v>
      </c>
      <c r="D35" s="44" t="s">
        <v>7</v>
      </c>
      <c r="E35" s="44" t="s">
        <v>20</v>
      </c>
      <c r="F35" s="44" t="s">
        <v>7</v>
      </c>
      <c r="G35" s="44" t="s">
        <v>21</v>
      </c>
      <c r="H35" s="44" t="s">
        <v>7</v>
      </c>
      <c r="I35" s="44" t="s">
        <v>11</v>
      </c>
      <c r="J35" s="44" t="s">
        <v>7</v>
      </c>
    </row>
    <row r="36" spans="1:10" ht="15.6" x14ac:dyDescent="0.3">
      <c r="A36" s="13">
        <v>2002</v>
      </c>
      <c r="B36" s="14">
        <f t="shared" ref="B36:B52" si="6">C36+E36+G36+I36</f>
        <v>29759</v>
      </c>
      <c r="C36" s="15">
        <v>4608</v>
      </c>
      <c r="D36" s="16">
        <f t="shared" ref="D36:D52" si="7">C36/B36</f>
        <v>0.15484391276588594</v>
      </c>
      <c r="E36" s="15">
        <v>23534</v>
      </c>
      <c r="F36" s="16">
        <f t="shared" ref="F36:F52" si="8">E36/B36</f>
        <v>0.79081958399139751</v>
      </c>
      <c r="G36" s="15">
        <v>1099</v>
      </c>
      <c r="H36" s="16">
        <f t="shared" ref="H36:H52" si="9">G36/B36</f>
        <v>3.6930004368426361E-2</v>
      </c>
      <c r="I36" s="15">
        <v>518</v>
      </c>
      <c r="J36" s="17">
        <f t="shared" ref="J36:J52" si="10">I36/B36</f>
        <v>1.7406498874290129E-2</v>
      </c>
    </row>
    <row r="37" spans="1:10" ht="15.6" x14ac:dyDescent="0.3">
      <c r="A37" s="18">
        <v>2003</v>
      </c>
      <c r="B37" s="45">
        <f t="shared" si="6"/>
        <v>28053</v>
      </c>
      <c r="C37" s="19">
        <v>4678</v>
      </c>
      <c r="D37" s="20">
        <f t="shared" si="7"/>
        <v>0.16675578369514846</v>
      </c>
      <c r="E37" s="19">
        <v>19967</v>
      </c>
      <c r="F37" s="20">
        <f t="shared" si="8"/>
        <v>0.71175988307845861</v>
      </c>
      <c r="G37" s="19">
        <v>989</v>
      </c>
      <c r="H37" s="20">
        <f t="shared" si="9"/>
        <v>3.5254696467400988E-2</v>
      </c>
      <c r="I37" s="19">
        <v>2419</v>
      </c>
      <c r="J37" s="21">
        <f t="shared" si="10"/>
        <v>8.6229636758991909E-2</v>
      </c>
    </row>
    <row r="38" spans="1:10" ht="15.6" x14ac:dyDescent="0.3">
      <c r="A38" s="18">
        <v>2004</v>
      </c>
      <c r="B38" s="45">
        <f t="shared" si="6"/>
        <v>30280</v>
      </c>
      <c r="C38" s="19">
        <v>5727</v>
      </c>
      <c r="D38" s="20">
        <f t="shared" si="7"/>
        <v>0.1891347424042272</v>
      </c>
      <c r="E38" s="19">
        <v>23423</v>
      </c>
      <c r="F38" s="20">
        <f t="shared" si="8"/>
        <v>0.7735468956406869</v>
      </c>
      <c r="G38" s="19">
        <v>1130</v>
      </c>
      <c r="H38" s="20">
        <f t="shared" si="9"/>
        <v>3.7318361955085866E-2</v>
      </c>
      <c r="I38" s="19">
        <v>0</v>
      </c>
      <c r="J38" s="21">
        <f t="shared" si="10"/>
        <v>0</v>
      </c>
    </row>
    <row r="39" spans="1:10" ht="15.6" x14ac:dyDescent="0.3">
      <c r="A39" s="18">
        <v>2005</v>
      </c>
      <c r="B39" s="45">
        <f t="shared" si="6"/>
        <v>28671</v>
      </c>
      <c r="C39" s="19">
        <v>5929</v>
      </c>
      <c r="D39" s="20">
        <f t="shared" si="7"/>
        <v>0.20679432178856685</v>
      </c>
      <c r="E39" s="19">
        <v>21627</v>
      </c>
      <c r="F39" s="20">
        <f t="shared" si="8"/>
        <v>0.75431620801506749</v>
      </c>
      <c r="G39" s="19">
        <v>1109</v>
      </c>
      <c r="H39" s="20">
        <f t="shared" si="9"/>
        <v>3.868019950472603E-2</v>
      </c>
      <c r="I39" s="19">
        <v>6</v>
      </c>
      <c r="J39" s="21">
        <f t="shared" si="10"/>
        <v>2.0927069163963587E-4</v>
      </c>
    </row>
    <row r="40" spans="1:10" ht="16.5" customHeight="1" x14ac:dyDescent="0.3">
      <c r="A40" s="18">
        <v>2006</v>
      </c>
      <c r="B40" s="45">
        <f t="shared" si="6"/>
        <v>29844</v>
      </c>
      <c r="C40" s="19">
        <v>7045</v>
      </c>
      <c r="D40" s="20">
        <f t="shared" si="7"/>
        <v>0.23606084975204397</v>
      </c>
      <c r="E40" s="19">
        <v>21703</v>
      </c>
      <c r="F40" s="20">
        <f t="shared" si="8"/>
        <v>0.7272148505562257</v>
      </c>
      <c r="G40" s="19">
        <v>1096</v>
      </c>
      <c r="H40" s="20">
        <f t="shared" si="9"/>
        <v>3.6724299691730328E-2</v>
      </c>
      <c r="I40" s="19">
        <v>0</v>
      </c>
      <c r="J40" s="21">
        <f t="shared" si="10"/>
        <v>0</v>
      </c>
    </row>
    <row r="41" spans="1:10" ht="15.6" x14ac:dyDescent="0.3">
      <c r="A41" s="18">
        <v>2007</v>
      </c>
      <c r="B41" s="45">
        <f t="shared" si="6"/>
        <v>33212</v>
      </c>
      <c r="C41" s="19">
        <v>8391</v>
      </c>
      <c r="D41" s="20">
        <f t="shared" si="7"/>
        <v>0.25264964470673251</v>
      </c>
      <c r="E41" s="19">
        <v>23506</v>
      </c>
      <c r="F41" s="20">
        <f t="shared" si="8"/>
        <v>0.70775623268698062</v>
      </c>
      <c r="G41" s="19">
        <v>1315</v>
      </c>
      <c r="H41" s="20">
        <f t="shared" si="9"/>
        <v>3.9594122606286884E-2</v>
      </c>
      <c r="I41" s="19">
        <v>0</v>
      </c>
      <c r="J41" s="21">
        <f t="shared" si="10"/>
        <v>0</v>
      </c>
    </row>
    <row r="42" spans="1:10" ht="17.25" customHeight="1" x14ac:dyDescent="0.3">
      <c r="A42" s="18">
        <v>2008</v>
      </c>
      <c r="B42" s="45">
        <f t="shared" si="6"/>
        <v>45144</v>
      </c>
      <c r="C42" s="19">
        <v>12592</v>
      </c>
      <c r="D42" s="20">
        <f t="shared" si="7"/>
        <v>0.27892964735069997</v>
      </c>
      <c r="E42" s="19">
        <v>30805</v>
      </c>
      <c r="F42" s="20">
        <f t="shared" si="8"/>
        <v>0.68237196526670207</v>
      </c>
      <c r="G42" s="19">
        <v>1747</v>
      </c>
      <c r="H42" s="20">
        <f t="shared" si="9"/>
        <v>3.8698387382597906E-2</v>
      </c>
      <c r="I42" s="19">
        <v>0</v>
      </c>
      <c r="J42" s="21">
        <f t="shared" si="10"/>
        <v>0</v>
      </c>
    </row>
    <row r="43" spans="1:10" ht="15.6" x14ac:dyDescent="0.3">
      <c r="A43" s="18">
        <v>2009</v>
      </c>
      <c r="B43" s="45">
        <f t="shared" si="6"/>
        <v>40882</v>
      </c>
      <c r="C43" s="19">
        <v>10905</v>
      </c>
      <c r="D43" s="20">
        <f t="shared" si="7"/>
        <v>0.26674331001418716</v>
      </c>
      <c r="E43" s="19">
        <v>28345</v>
      </c>
      <c r="F43" s="20">
        <f t="shared" si="8"/>
        <v>0.69333692089428112</v>
      </c>
      <c r="G43" s="19">
        <v>1632</v>
      </c>
      <c r="H43" s="20">
        <f t="shared" si="9"/>
        <v>3.9919769091531727E-2</v>
      </c>
      <c r="I43" s="19">
        <v>0</v>
      </c>
      <c r="J43" s="21">
        <f t="shared" si="10"/>
        <v>0</v>
      </c>
    </row>
    <row r="44" spans="1:10" ht="15.6" x14ac:dyDescent="0.3">
      <c r="A44" s="18">
        <v>2010</v>
      </c>
      <c r="B44" s="45">
        <f t="shared" si="6"/>
        <v>43159</v>
      </c>
      <c r="C44" s="19">
        <v>11611</v>
      </c>
      <c r="D44" s="20">
        <f t="shared" si="7"/>
        <v>0.2690284761000023</v>
      </c>
      <c r="E44" s="19">
        <v>29642</v>
      </c>
      <c r="F44" s="20">
        <f t="shared" si="8"/>
        <v>0.6868092402511643</v>
      </c>
      <c r="G44" s="19">
        <v>1906</v>
      </c>
      <c r="H44" s="20">
        <f t="shared" si="9"/>
        <v>4.4162283648833386E-2</v>
      </c>
      <c r="I44" s="19">
        <v>0</v>
      </c>
      <c r="J44" s="21">
        <f t="shared" si="10"/>
        <v>0</v>
      </c>
    </row>
    <row r="45" spans="1:10" ht="15.6" x14ac:dyDescent="0.3">
      <c r="A45" s="18">
        <v>2011</v>
      </c>
      <c r="B45" s="45">
        <f t="shared" si="6"/>
        <v>41084</v>
      </c>
      <c r="C45" s="19">
        <v>11210</v>
      </c>
      <c r="D45" s="20">
        <f t="shared" si="7"/>
        <v>0.27285561289066301</v>
      </c>
      <c r="E45" s="19">
        <v>28124</v>
      </c>
      <c r="F45" s="20">
        <f t="shared" si="8"/>
        <v>0.68454872943238243</v>
      </c>
      <c r="G45" s="19">
        <v>1750</v>
      </c>
      <c r="H45" s="20">
        <f t="shared" si="9"/>
        <v>4.2595657676954529E-2</v>
      </c>
      <c r="I45" s="19">
        <v>0</v>
      </c>
      <c r="J45" s="21">
        <f t="shared" si="10"/>
        <v>0</v>
      </c>
    </row>
    <row r="46" spans="1:10" ht="15.6" x14ac:dyDescent="0.3">
      <c r="A46" s="18">
        <v>2012</v>
      </c>
      <c r="B46" s="45">
        <f t="shared" si="6"/>
        <v>42537</v>
      </c>
      <c r="C46" s="19">
        <v>11874</v>
      </c>
      <c r="D46" s="20">
        <f t="shared" si="7"/>
        <v>0.279145214754214</v>
      </c>
      <c r="E46" s="19">
        <v>28890</v>
      </c>
      <c r="F46" s="20">
        <f t="shared" si="8"/>
        <v>0.67917342548839832</v>
      </c>
      <c r="G46" s="19">
        <v>1773</v>
      </c>
      <c r="H46" s="20">
        <f t="shared" si="9"/>
        <v>4.1681359757387688E-2</v>
      </c>
      <c r="I46" s="19">
        <v>0</v>
      </c>
      <c r="J46" s="21">
        <f t="shared" si="10"/>
        <v>0</v>
      </c>
    </row>
    <row r="47" spans="1:10" ht="15.6" x14ac:dyDescent="0.3">
      <c r="A47" s="18">
        <v>2013</v>
      </c>
      <c r="B47" s="45">
        <f t="shared" si="6"/>
        <v>49138</v>
      </c>
      <c r="C47" s="19">
        <v>14837</v>
      </c>
      <c r="D47" s="20">
        <f t="shared" si="7"/>
        <v>0.30194554112906508</v>
      </c>
      <c r="E47" s="19">
        <v>32246</v>
      </c>
      <c r="F47" s="20">
        <f t="shared" si="8"/>
        <v>0.65623346493548784</v>
      </c>
      <c r="G47" s="19">
        <v>2055</v>
      </c>
      <c r="H47" s="20">
        <f t="shared" si="9"/>
        <v>4.1820993935447109E-2</v>
      </c>
      <c r="I47" s="19">
        <v>0</v>
      </c>
      <c r="J47" s="21">
        <f t="shared" si="10"/>
        <v>0</v>
      </c>
    </row>
    <row r="48" spans="1:10" ht="15.6" x14ac:dyDescent="0.3">
      <c r="A48" s="18">
        <v>2014</v>
      </c>
      <c r="B48" s="45">
        <f t="shared" si="6"/>
        <v>50485</v>
      </c>
      <c r="C48" s="19">
        <v>15579</v>
      </c>
      <c r="D48" s="20">
        <f t="shared" si="7"/>
        <v>0.30858670892344259</v>
      </c>
      <c r="E48" s="19">
        <v>32715</v>
      </c>
      <c r="F48" s="20">
        <f t="shared" si="8"/>
        <v>0.64801426166187981</v>
      </c>
      <c r="G48" s="19">
        <v>2191</v>
      </c>
      <c r="H48" s="20">
        <f t="shared" si="9"/>
        <v>4.3399029414677624E-2</v>
      </c>
      <c r="I48" s="19">
        <v>0</v>
      </c>
      <c r="J48" s="21">
        <f t="shared" si="10"/>
        <v>0</v>
      </c>
    </row>
    <row r="49" spans="1:14" ht="15.6" x14ac:dyDescent="0.3">
      <c r="A49" s="18">
        <v>2015</v>
      </c>
      <c r="B49" s="45">
        <f t="shared" si="6"/>
        <v>58429</v>
      </c>
      <c r="C49" s="19">
        <v>19646</v>
      </c>
      <c r="D49" s="20">
        <f t="shared" si="7"/>
        <v>0.3362371425148471</v>
      </c>
      <c r="E49" s="19">
        <v>36087</v>
      </c>
      <c r="F49" s="20">
        <f t="shared" si="8"/>
        <v>0.61762138664019584</v>
      </c>
      <c r="G49" s="19">
        <v>2696</v>
      </c>
      <c r="H49" s="20">
        <f t="shared" si="9"/>
        <v>4.6141470844957129E-2</v>
      </c>
      <c r="I49" s="19">
        <v>0</v>
      </c>
      <c r="J49" s="21">
        <f t="shared" si="10"/>
        <v>0</v>
      </c>
    </row>
    <row r="50" spans="1:14" ht="15.6" x14ac:dyDescent="0.3">
      <c r="A50" s="18">
        <v>2016</v>
      </c>
      <c r="B50" s="45">
        <f t="shared" si="6"/>
        <v>70510</v>
      </c>
      <c r="C50" s="19">
        <v>23039</v>
      </c>
      <c r="D50" s="20">
        <f t="shared" si="7"/>
        <v>0.32674797901006947</v>
      </c>
      <c r="E50" s="19">
        <v>43750</v>
      </c>
      <c r="F50" s="20">
        <f t="shared" si="8"/>
        <v>0.62047936462913067</v>
      </c>
      <c r="G50" s="19">
        <v>3721</v>
      </c>
      <c r="H50" s="20">
        <f t="shared" si="9"/>
        <v>5.2772656360799884E-2</v>
      </c>
      <c r="I50" s="19">
        <v>0</v>
      </c>
      <c r="J50" s="21">
        <f t="shared" si="10"/>
        <v>0</v>
      </c>
    </row>
    <row r="51" spans="1:14" ht="15.6" x14ac:dyDescent="0.3">
      <c r="A51" s="18">
        <v>2017</v>
      </c>
      <c r="B51" s="45">
        <f t="shared" si="6"/>
        <v>95317</v>
      </c>
      <c r="C51" s="19">
        <v>30681</v>
      </c>
      <c r="D51" s="20">
        <f t="shared" si="7"/>
        <v>0.32188381925574661</v>
      </c>
      <c r="E51" s="19">
        <v>59042</v>
      </c>
      <c r="F51" s="20">
        <f t="shared" si="8"/>
        <v>0.61942780406433273</v>
      </c>
      <c r="G51" s="19">
        <v>5594</v>
      </c>
      <c r="H51" s="20">
        <f t="shared" si="9"/>
        <v>5.8688376679920683E-2</v>
      </c>
      <c r="I51" s="19">
        <v>0</v>
      </c>
      <c r="J51" s="21">
        <f t="shared" si="10"/>
        <v>0</v>
      </c>
    </row>
    <row r="52" spans="1:14" ht="15.6" x14ac:dyDescent="0.3">
      <c r="A52" s="23" t="s">
        <v>12</v>
      </c>
      <c r="B52" s="24">
        <f t="shared" si="6"/>
        <v>19461</v>
      </c>
      <c r="C52" s="25">
        <v>5876</v>
      </c>
      <c r="D52" s="26">
        <f t="shared" si="7"/>
        <v>0.30193720774883098</v>
      </c>
      <c r="E52" s="25">
        <v>12362</v>
      </c>
      <c r="F52" s="26">
        <f t="shared" si="8"/>
        <v>0.63521915626124048</v>
      </c>
      <c r="G52" s="25">
        <v>1223</v>
      </c>
      <c r="H52" s="26">
        <f t="shared" si="9"/>
        <v>6.2843635989928578E-2</v>
      </c>
      <c r="I52" s="25">
        <v>0</v>
      </c>
      <c r="J52" s="27">
        <f t="shared" si="10"/>
        <v>0</v>
      </c>
    </row>
    <row r="53" spans="1:14" ht="16.2" thickBot="1" x14ac:dyDescent="0.3">
      <c r="A53" s="28" t="s">
        <v>4</v>
      </c>
      <c r="B53" s="29">
        <f>SUM(B36:B52)</f>
        <v>735965</v>
      </c>
      <c r="C53" s="30">
        <f>SUM(C36:C52)</f>
        <v>204228</v>
      </c>
      <c r="D53" s="30"/>
      <c r="E53" s="30">
        <f>SUM(E36:E52)</f>
        <v>495768</v>
      </c>
      <c r="F53" s="30"/>
      <c r="G53" s="30">
        <f>SUM(G36:G52)</f>
        <v>33026</v>
      </c>
      <c r="H53" s="30"/>
      <c r="I53" s="30">
        <f>SUM(I36:I52)</f>
        <v>2943</v>
      </c>
      <c r="J53" s="30"/>
    </row>
    <row r="54" spans="1:14" ht="16.2" thickBot="1" x14ac:dyDescent="0.3">
      <c r="A54" s="46" t="s">
        <v>7</v>
      </c>
      <c r="B54" s="47">
        <f>B53/$B$53</f>
        <v>1</v>
      </c>
      <c r="C54" s="48">
        <f>C53/$B$53</f>
        <v>0.27749689183588894</v>
      </c>
      <c r="D54" s="48"/>
      <c r="E54" s="48">
        <f>E53/$B$53</f>
        <v>0.67362986011563053</v>
      </c>
      <c r="F54" s="48"/>
      <c r="G54" s="48">
        <f>G53/$B$53</f>
        <v>4.4874416582310298E-2</v>
      </c>
      <c r="H54" s="48"/>
      <c r="I54" s="48">
        <f>I53/$B$53</f>
        <v>3.998831466170266E-3</v>
      </c>
      <c r="J54" s="48"/>
    </row>
    <row r="55" spans="1:14" x14ac:dyDescent="0.25">
      <c r="A55" s="36" t="s">
        <v>13</v>
      </c>
      <c r="B55" s="37"/>
      <c r="C55" s="37"/>
      <c r="D55" s="37"/>
    </row>
    <row r="56" spans="1:14" x14ac:dyDescent="0.25">
      <c r="A56" s="38" t="s">
        <v>14</v>
      </c>
      <c r="I56" s="49"/>
      <c r="J56" s="49"/>
    </row>
    <row r="57" spans="1:14" ht="10.199999999999999" customHeight="1" x14ac:dyDescent="0.25">
      <c r="A57" s="36"/>
      <c r="I57" s="49"/>
      <c r="J57" s="49"/>
    </row>
    <row r="58" spans="1:14" ht="14.25" customHeight="1" x14ac:dyDescent="0.25">
      <c r="A58" s="40" t="s">
        <v>22</v>
      </c>
      <c r="I58" s="49"/>
      <c r="J58" s="49"/>
    </row>
    <row r="59" spans="1:14" ht="3.75" customHeight="1" x14ac:dyDescent="0.25">
      <c r="A59" s="40"/>
      <c r="I59" s="49"/>
      <c r="J59" s="49"/>
    </row>
    <row r="60" spans="1:14" ht="19.5" customHeight="1" x14ac:dyDescent="0.25">
      <c r="A60" s="7" t="s">
        <v>23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4" ht="17.25" customHeight="1" x14ac:dyDescent="0.25">
      <c r="A61" s="7" t="s">
        <v>2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4" ht="5.0999999999999996" customHeight="1" x14ac:dyDescent="0.25">
      <c r="A62" s="41"/>
      <c r="B62" s="41"/>
      <c r="C62" s="41"/>
      <c r="D62" s="41"/>
    </row>
    <row r="63" spans="1:14" ht="14.25" customHeight="1" x14ac:dyDescent="0.3">
      <c r="A63" s="10" t="s">
        <v>17</v>
      </c>
      <c r="B63" s="10" t="s">
        <v>4</v>
      </c>
      <c r="C63" s="10" t="s">
        <v>24</v>
      </c>
      <c r="D63" s="10"/>
      <c r="E63" s="10"/>
      <c r="F63" s="10"/>
      <c r="G63" s="10"/>
      <c r="H63" s="10"/>
      <c r="I63" s="50"/>
      <c r="J63" s="51"/>
      <c r="N63" s="52"/>
    </row>
    <row r="64" spans="1:14" ht="18" customHeight="1" x14ac:dyDescent="0.3">
      <c r="A64" s="10"/>
      <c r="B64" s="10"/>
      <c r="C64" s="53" t="s">
        <v>25</v>
      </c>
      <c r="D64" s="53" t="s">
        <v>7</v>
      </c>
      <c r="E64" s="53" t="s">
        <v>26</v>
      </c>
      <c r="F64" s="53" t="s">
        <v>7</v>
      </c>
      <c r="G64" s="53" t="s">
        <v>11</v>
      </c>
      <c r="H64" s="53" t="s">
        <v>7</v>
      </c>
      <c r="I64" s="54"/>
      <c r="J64" s="51"/>
      <c r="N64" s="52"/>
    </row>
    <row r="65" spans="1:14" ht="16.5" customHeight="1" x14ac:dyDescent="0.3">
      <c r="A65" s="13">
        <v>2002</v>
      </c>
      <c r="B65" s="14">
        <f t="shared" ref="B65:B81" si="11">C65+E65+G65</f>
        <v>29759</v>
      </c>
      <c r="C65" s="15">
        <v>25835</v>
      </c>
      <c r="D65" s="16">
        <f t="shared" ref="D65:D81" si="12">C65/B65</f>
        <v>0.86814073053530028</v>
      </c>
      <c r="E65" s="15">
        <v>3553</v>
      </c>
      <c r="F65" s="16">
        <f t="shared" ref="F65:F81" si="13">E65/B65</f>
        <v>0.11939245270338385</v>
      </c>
      <c r="G65" s="15">
        <v>371</v>
      </c>
      <c r="H65" s="16">
        <f t="shared" ref="H65:H81" si="14">G65/B65</f>
        <v>1.2466816761315905E-2</v>
      </c>
      <c r="I65" s="55"/>
      <c r="J65" s="51"/>
      <c r="N65" s="52"/>
    </row>
    <row r="66" spans="1:14" ht="15.6" x14ac:dyDescent="0.3">
      <c r="A66" s="18">
        <v>2003</v>
      </c>
      <c r="B66" s="45">
        <f t="shared" si="11"/>
        <v>28053</v>
      </c>
      <c r="C66" s="19">
        <v>22964</v>
      </c>
      <c r="D66" s="20">
        <f t="shared" si="12"/>
        <v>0.81859337682244326</v>
      </c>
      <c r="E66" s="19">
        <v>2662</v>
      </c>
      <c r="F66" s="20">
        <f t="shared" si="13"/>
        <v>9.4891811927423089E-2</v>
      </c>
      <c r="G66" s="19">
        <v>2427</v>
      </c>
      <c r="H66" s="20">
        <f t="shared" si="14"/>
        <v>8.6514811250133675E-2</v>
      </c>
      <c r="I66" s="55"/>
      <c r="J66" s="51"/>
      <c r="N66" s="52"/>
    </row>
    <row r="67" spans="1:14" ht="15.6" x14ac:dyDescent="0.3">
      <c r="A67" s="18">
        <v>2004</v>
      </c>
      <c r="B67" s="45">
        <f t="shared" si="11"/>
        <v>30280</v>
      </c>
      <c r="C67" s="19">
        <v>27452</v>
      </c>
      <c r="D67" s="20">
        <f t="shared" si="12"/>
        <v>0.90660501981505948</v>
      </c>
      <c r="E67" s="19">
        <v>2828</v>
      </c>
      <c r="F67" s="20">
        <f t="shared" si="13"/>
        <v>9.3394980184940551E-2</v>
      </c>
      <c r="G67" s="19">
        <v>0</v>
      </c>
      <c r="H67" s="20">
        <f t="shared" si="14"/>
        <v>0</v>
      </c>
      <c r="I67" s="55"/>
      <c r="J67" s="51"/>
    </row>
    <row r="68" spans="1:14" ht="15.6" x14ac:dyDescent="0.25">
      <c r="A68" s="18">
        <v>2005</v>
      </c>
      <c r="B68" s="45">
        <f t="shared" si="11"/>
        <v>28671</v>
      </c>
      <c r="C68" s="19">
        <v>25863</v>
      </c>
      <c r="D68" s="20">
        <f t="shared" si="12"/>
        <v>0.90206131631265041</v>
      </c>
      <c r="E68" s="19">
        <v>2808</v>
      </c>
      <c r="F68" s="20">
        <f t="shared" si="13"/>
        <v>9.7938683687349593E-2</v>
      </c>
      <c r="G68" s="19">
        <v>0</v>
      </c>
      <c r="H68" s="20">
        <f t="shared" si="14"/>
        <v>0</v>
      </c>
      <c r="I68" s="55"/>
    </row>
    <row r="69" spans="1:14" ht="15.6" x14ac:dyDescent="0.25">
      <c r="A69" s="18">
        <v>2006</v>
      </c>
      <c r="B69" s="45">
        <f t="shared" si="11"/>
        <v>29844</v>
      </c>
      <c r="C69" s="19">
        <v>26726</v>
      </c>
      <c r="D69" s="20">
        <f t="shared" si="12"/>
        <v>0.89552338828575262</v>
      </c>
      <c r="E69" s="19">
        <v>3118</v>
      </c>
      <c r="F69" s="20">
        <f t="shared" si="13"/>
        <v>0.10447661171424742</v>
      </c>
      <c r="G69" s="19">
        <v>0</v>
      </c>
      <c r="H69" s="20">
        <f t="shared" si="14"/>
        <v>0</v>
      </c>
      <c r="I69" s="55"/>
    </row>
    <row r="70" spans="1:14" ht="15.6" x14ac:dyDescent="0.25">
      <c r="A70" s="18">
        <v>2007</v>
      </c>
      <c r="B70" s="45">
        <f t="shared" si="11"/>
        <v>33212</v>
      </c>
      <c r="C70" s="19">
        <v>29328</v>
      </c>
      <c r="D70" s="20">
        <f t="shared" si="12"/>
        <v>0.88305431771648801</v>
      </c>
      <c r="E70" s="19">
        <v>3884</v>
      </c>
      <c r="F70" s="20">
        <f t="shared" si="13"/>
        <v>0.11694568228351199</v>
      </c>
      <c r="G70" s="19">
        <v>0</v>
      </c>
      <c r="H70" s="20">
        <f t="shared" si="14"/>
        <v>0</v>
      </c>
      <c r="I70" s="55"/>
    </row>
    <row r="71" spans="1:14" ht="15.6" x14ac:dyDescent="0.25">
      <c r="A71" s="18">
        <v>2008</v>
      </c>
      <c r="B71" s="45">
        <f t="shared" si="11"/>
        <v>45144</v>
      </c>
      <c r="C71" s="19">
        <v>39423</v>
      </c>
      <c r="D71" s="20">
        <f t="shared" si="12"/>
        <v>0.87327219564061664</v>
      </c>
      <c r="E71" s="19">
        <v>5721</v>
      </c>
      <c r="F71" s="20">
        <f t="shared" si="13"/>
        <v>0.1267278043593833</v>
      </c>
      <c r="G71" s="19">
        <v>0</v>
      </c>
      <c r="H71" s="20">
        <f t="shared" si="14"/>
        <v>0</v>
      </c>
      <c r="I71" s="55"/>
    </row>
    <row r="72" spans="1:14" ht="16.5" customHeight="1" x14ac:dyDescent="0.25">
      <c r="A72" s="18">
        <v>2009</v>
      </c>
      <c r="B72" s="45">
        <f t="shared" si="11"/>
        <v>40882</v>
      </c>
      <c r="C72" s="19">
        <v>35749</v>
      </c>
      <c r="D72" s="20">
        <f t="shared" si="12"/>
        <v>0.87444352037571549</v>
      </c>
      <c r="E72" s="19">
        <v>5133</v>
      </c>
      <c r="F72" s="20">
        <f t="shared" si="13"/>
        <v>0.12555647962428454</v>
      </c>
      <c r="G72" s="19">
        <v>0</v>
      </c>
      <c r="H72" s="20">
        <f t="shared" si="14"/>
        <v>0</v>
      </c>
      <c r="I72" s="55"/>
    </row>
    <row r="73" spans="1:14" ht="15.6" x14ac:dyDescent="0.25">
      <c r="A73" s="18">
        <v>2010</v>
      </c>
      <c r="B73" s="45">
        <f t="shared" si="11"/>
        <v>43159</v>
      </c>
      <c r="C73" s="19">
        <v>37693</v>
      </c>
      <c r="D73" s="20">
        <f t="shared" si="12"/>
        <v>0.87335202391158273</v>
      </c>
      <c r="E73" s="19">
        <v>5466</v>
      </c>
      <c r="F73" s="20">
        <f t="shared" si="13"/>
        <v>0.12664797608841724</v>
      </c>
      <c r="G73" s="19">
        <v>0</v>
      </c>
      <c r="H73" s="20">
        <f t="shared" si="14"/>
        <v>0</v>
      </c>
      <c r="I73" s="55"/>
    </row>
    <row r="74" spans="1:14" ht="15.6" x14ac:dyDescent="0.25">
      <c r="A74" s="18">
        <v>2011</v>
      </c>
      <c r="B74" s="45">
        <f t="shared" si="11"/>
        <v>41084</v>
      </c>
      <c r="C74" s="19">
        <v>36219</v>
      </c>
      <c r="D74" s="20">
        <f t="shared" si="12"/>
        <v>0.8815840716580664</v>
      </c>
      <c r="E74" s="19">
        <v>4865</v>
      </c>
      <c r="F74" s="20">
        <f t="shared" si="13"/>
        <v>0.1184159283419336</v>
      </c>
      <c r="G74" s="19">
        <v>0</v>
      </c>
      <c r="H74" s="20">
        <f t="shared" si="14"/>
        <v>0</v>
      </c>
      <c r="I74" s="55"/>
    </row>
    <row r="75" spans="1:14" ht="15.6" x14ac:dyDescent="0.25">
      <c r="A75" s="18">
        <v>2012</v>
      </c>
      <c r="B75" s="45">
        <f t="shared" si="11"/>
        <v>42537</v>
      </c>
      <c r="C75" s="19">
        <v>37677</v>
      </c>
      <c r="D75" s="20">
        <f t="shared" si="12"/>
        <v>0.88574652655335351</v>
      </c>
      <c r="E75" s="19">
        <v>4860</v>
      </c>
      <c r="F75" s="20">
        <f t="shared" si="13"/>
        <v>0.11425347344664645</v>
      </c>
      <c r="G75" s="19">
        <v>0</v>
      </c>
      <c r="H75" s="20">
        <f t="shared" si="14"/>
        <v>0</v>
      </c>
      <c r="I75" s="55"/>
    </row>
    <row r="76" spans="1:14" ht="15.6" x14ac:dyDescent="0.25">
      <c r="A76" s="18">
        <v>2013</v>
      </c>
      <c r="B76" s="45">
        <f t="shared" si="11"/>
        <v>49138</v>
      </c>
      <c r="C76" s="19">
        <v>42887</v>
      </c>
      <c r="D76" s="20">
        <f t="shared" si="12"/>
        <v>0.87278684521144534</v>
      </c>
      <c r="E76" s="19">
        <v>6251</v>
      </c>
      <c r="F76" s="20">
        <f t="shared" si="13"/>
        <v>0.12721315478855469</v>
      </c>
      <c r="G76" s="19">
        <v>0</v>
      </c>
      <c r="H76" s="20">
        <f t="shared" si="14"/>
        <v>0</v>
      </c>
      <c r="I76" s="55"/>
    </row>
    <row r="77" spans="1:14" ht="15.6" x14ac:dyDescent="0.25">
      <c r="A77" s="18">
        <v>2014</v>
      </c>
      <c r="B77" s="45">
        <f t="shared" si="11"/>
        <v>50485</v>
      </c>
      <c r="C77" s="19">
        <v>43810</v>
      </c>
      <c r="D77" s="20">
        <f t="shared" si="12"/>
        <v>0.86778250965633352</v>
      </c>
      <c r="E77" s="19">
        <v>6675</v>
      </c>
      <c r="F77" s="20">
        <f t="shared" si="13"/>
        <v>0.13221749034366642</v>
      </c>
      <c r="G77" s="19">
        <v>0</v>
      </c>
      <c r="H77" s="20">
        <f t="shared" si="14"/>
        <v>0</v>
      </c>
      <c r="I77" s="55"/>
    </row>
    <row r="78" spans="1:14" ht="15.6" x14ac:dyDescent="0.25">
      <c r="A78" s="18">
        <v>2015</v>
      </c>
      <c r="B78" s="45">
        <f t="shared" si="11"/>
        <v>58429</v>
      </c>
      <c r="C78" s="19">
        <v>49933</v>
      </c>
      <c r="D78" s="20">
        <f t="shared" si="12"/>
        <v>0.85459275359838438</v>
      </c>
      <c r="E78" s="19">
        <v>8496</v>
      </c>
      <c r="F78" s="20">
        <f t="shared" si="13"/>
        <v>0.14540724640161565</v>
      </c>
      <c r="G78" s="19">
        <v>0</v>
      </c>
      <c r="H78" s="20">
        <f t="shared" si="14"/>
        <v>0</v>
      </c>
      <c r="I78" s="55"/>
    </row>
    <row r="79" spans="1:14" ht="15.6" x14ac:dyDescent="0.25">
      <c r="A79" s="18">
        <v>2016</v>
      </c>
      <c r="B79" s="45">
        <f t="shared" si="11"/>
        <v>70510</v>
      </c>
      <c r="C79" s="19">
        <v>60589</v>
      </c>
      <c r="D79" s="20">
        <f t="shared" si="12"/>
        <v>0.85929655368032898</v>
      </c>
      <c r="E79" s="19">
        <v>9921</v>
      </c>
      <c r="F79" s="20">
        <f t="shared" si="13"/>
        <v>0.14070344631967097</v>
      </c>
      <c r="G79" s="19">
        <v>0</v>
      </c>
      <c r="H79" s="20">
        <f t="shared" si="14"/>
        <v>0</v>
      </c>
      <c r="I79" s="55"/>
    </row>
    <row r="80" spans="1:14" ht="15.6" x14ac:dyDescent="0.25">
      <c r="A80" s="18">
        <v>2017</v>
      </c>
      <c r="B80" s="45">
        <f t="shared" si="11"/>
        <v>95317</v>
      </c>
      <c r="C80" s="19">
        <v>81009</v>
      </c>
      <c r="D80" s="20">
        <f t="shared" si="12"/>
        <v>0.84989036583190825</v>
      </c>
      <c r="E80" s="19">
        <v>14308</v>
      </c>
      <c r="F80" s="20">
        <f t="shared" si="13"/>
        <v>0.15010963416809173</v>
      </c>
      <c r="G80" s="19">
        <v>0</v>
      </c>
      <c r="H80" s="20">
        <f t="shared" si="14"/>
        <v>0</v>
      </c>
      <c r="I80" s="55"/>
    </row>
    <row r="81" spans="1:9" ht="15.6" x14ac:dyDescent="0.25">
      <c r="A81" s="23" t="s">
        <v>12</v>
      </c>
      <c r="B81" s="24">
        <f t="shared" si="11"/>
        <v>19461</v>
      </c>
      <c r="C81" s="25">
        <v>16549</v>
      </c>
      <c r="D81" s="26">
        <f t="shared" si="12"/>
        <v>0.85036740146960588</v>
      </c>
      <c r="E81" s="25">
        <v>2912</v>
      </c>
      <c r="F81" s="26">
        <f t="shared" si="13"/>
        <v>0.14963259853039412</v>
      </c>
      <c r="G81" s="25">
        <v>0</v>
      </c>
      <c r="H81" s="26">
        <f t="shared" si="14"/>
        <v>0</v>
      </c>
      <c r="I81" s="55"/>
    </row>
    <row r="82" spans="1:9" ht="16.2" thickBot="1" x14ac:dyDescent="0.3">
      <c r="A82" s="28" t="s">
        <v>4</v>
      </c>
      <c r="B82" s="29">
        <f>SUM(B65:B81)</f>
        <v>735965</v>
      </c>
      <c r="C82" s="30">
        <f>SUM(C65:C81)</f>
        <v>639706</v>
      </c>
      <c r="D82" s="30"/>
      <c r="E82" s="30">
        <f>SUM(E65:E81)</f>
        <v>93461</v>
      </c>
      <c r="F82" s="30"/>
      <c r="G82" s="30">
        <f>SUM(G65:G81)</f>
        <v>2798</v>
      </c>
      <c r="H82" s="30"/>
      <c r="I82" s="55"/>
    </row>
    <row r="83" spans="1:9" ht="16.2" thickBot="1" x14ac:dyDescent="0.3">
      <c r="A83" s="31" t="s">
        <v>7</v>
      </c>
      <c r="B83" s="47">
        <f>B82/$B$82</f>
        <v>1</v>
      </c>
      <c r="C83" s="56">
        <f>C82/$B$82</f>
        <v>0.86920709544611496</v>
      </c>
      <c r="D83" s="56"/>
      <c r="E83" s="56">
        <f>E82/$B$82</f>
        <v>0.12699109332644895</v>
      </c>
      <c r="F83" s="56"/>
      <c r="G83" s="56">
        <f>G82/$B$82</f>
        <v>3.8018112274360873E-3</v>
      </c>
      <c r="H83" s="56"/>
      <c r="I83" s="57"/>
    </row>
    <row r="84" spans="1:9" ht="9.75" customHeight="1" x14ac:dyDescent="0.25">
      <c r="A84" s="36" t="s">
        <v>13</v>
      </c>
      <c r="B84" s="37"/>
      <c r="C84" s="37"/>
      <c r="D84" s="37"/>
    </row>
    <row r="85" spans="1:9" x14ac:dyDescent="0.25">
      <c r="A85" s="38" t="s">
        <v>14</v>
      </c>
      <c r="B85" s="37"/>
      <c r="C85" s="37"/>
      <c r="D85" s="37"/>
    </row>
    <row r="86" spans="1:9" ht="9.75" customHeight="1" x14ac:dyDescent="0.25">
      <c r="A86" s="38"/>
      <c r="B86" s="37"/>
      <c r="C86" s="37"/>
      <c r="D86" s="37"/>
    </row>
    <row r="87" spans="1:9" ht="9.75" customHeight="1" x14ac:dyDescent="0.25">
      <c r="A87" s="58" t="s">
        <v>27</v>
      </c>
      <c r="B87" s="59"/>
      <c r="C87" s="59"/>
      <c r="D87" s="59"/>
    </row>
    <row r="88" spans="1:9" ht="9.75" customHeight="1" x14ac:dyDescent="0.25">
      <c r="A88" s="58" t="s">
        <v>28</v>
      </c>
      <c r="B88" s="59"/>
      <c r="C88" s="59"/>
      <c r="D88" s="59"/>
    </row>
  </sheetData>
  <mergeCells count="39">
    <mergeCell ref="C83:D83"/>
    <mergeCell ref="E83:F83"/>
    <mergeCell ref="G83:H83"/>
    <mergeCell ref="A63:A64"/>
    <mergeCell ref="B63:B64"/>
    <mergeCell ref="C63:H63"/>
    <mergeCell ref="C82:D82"/>
    <mergeCell ref="E82:F82"/>
    <mergeCell ref="G82:H82"/>
    <mergeCell ref="C54:D54"/>
    <mergeCell ref="E54:F54"/>
    <mergeCell ref="G54:H54"/>
    <mergeCell ref="I54:J54"/>
    <mergeCell ref="A60:L60"/>
    <mergeCell ref="A61:L61"/>
    <mergeCell ref="A34:A35"/>
    <mergeCell ref="B34:B35"/>
    <mergeCell ref="C53:D53"/>
    <mergeCell ref="E53:F53"/>
    <mergeCell ref="G53:H53"/>
    <mergeCell ref="I53:J53"/>
    <mergeCell ref="C25:D25"/>
    <mergeCell ref="E25:H25"/>
    <mergeCell ref="I25:J25"/>
    <mergeCell ref="K25:L25"/>
    <mergeCell ref="A31:L31"/>
    <mergeCell ref="A32:L32"/>
    <mergeCell ref="E9:G9"/>
    <mergeCell ref="E10:G10"/>
    <mergeCell ref="C24:D24"/>
    <mergeCell ref="E24:H24"/>
    <mergeCell ref="I24:J24"/>
    <mergeCell ref="K24:L24"/>
    <mergeCell ref="A1:L1"/>
    <mergeCell ref="A2:L2"/>
    <mergeCell ref="A3:L3"/>
    <mergeCell ref="A5:A6"/>
    <mergeCell ref="B5:B6"/>
    <mergeCell ref="C5:L5"/>
  </mergeCells>
  <printOptions horizontalCentered="1"/>
  <pageMargins left="0.74803149606299213" right="0.59055118110236227" top="0.59055118110236227" bottom="0.31496062992125984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2018-03-15T23:47:43Z</dcterms:created>
  <dcterms:modified xsi:type="dcterms:W3CDTF">2018-03-15T23:48:44Z</dcterms:modified>
</cp:coreProperties>
</file>