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CAI!$A$119:$P$323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L291" i="1" s="1"/>
  <c r="K290" i="1"/>
  <c r="F290" i="1"/>
  <c r="E290" i="1"/>
  <c r="D290" i="1"/>
  <c r="C290" i="1"/>
  <c r="J278" i="1"/>
  <c r="J290" i="1" s="1"/>
  <c r="B278" i="1"/>
  <c r="B290" i="1" s="1"/>
  <c r="C268" i="1"/>
  <c r="D268" i="1" s="1"/>
  <c r="B268" i="1"/>
  <c r="D257" i="1"/>
  <c r="D256" i="1"/>
  <c r="F236" i="1"/>
  <c r="G235" i="1"/>
  <c r="G236" i="1" s="1"/>
  <c r="F235" i="1"/>
  <c r="H235" i="1" s="1"/>
  <c r="H234" i="1"/>
  <c r="I234" i="1" s="1"/>
  <c r="I229" i="1"/>
  <c r="H229" i="1"/>
  <c r="E198" i="1"/>
  <c r="D198" i="1"/>
  <c r="C198" i="1"/>
  <c r="B186" i="1"/>
  <c r="B198" i="1" s="1"/>
  <c r="D178" i="1"/>
  <c r="C178" i="1"/>
  <c r="B178" i="1"/>
  <c r="D179" i="1" s="1"/>
  <c r="B166" i="1"/>
  <c r="H157" i="1"/>
  <c r="G157" i="1"/>
  <c r="F157" i="1"/>
  <c r="E157" i="1"/>
  <c r="D157" i="1"/>
  <c r="C157" i="1"/>
  <c r="B157" i="1"/>
  <c r="H158" i="1" s="1"/>
  <c r="B145" i="1"/>
  <c r="E139" i="1"/>
  <c r="D139" i="1"/>
  <c r="C139" i="1"/>
  <c r="B139" i="1" s="1"/>
  <c r="B128" i="1"/>
  <c r="B127" i="1"/>
  <c r="E291" i="1" l="1"/>
  <c r="D291" i="1"/>
  <c r="F291" i="1"/>
  <c r="C291" i="1"/>
  <c r="B291" i="1" s="1"/>
  <c r="K291" i="1"/>
  <c r="M291" i="1"/>
  <c r="I319" i="1"/>
  <c r="H319" i="1"/>
  <c r="G319" i="1"/>
  <c r="F319" i="1"/>
  <c r="E199" i="1"/>
  <c r="D199" i="1"/>
  <c r="C199" i="1"/>
  <c r="B199" i="1" s="1"/>
  <c r="C158" i="1"/>
  <c r="E158" i="1"/>
  <c r="F158" i="1"/>
  <c r="C179" i="1"/>
  <c r="B179" i="1" s="1"/>
  <c r="G158" i="1"/>
  <c r="D158" i="1"/>
  <c r="B158" i="1" l="1"/>
  <c r="J291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<sst xmlns="http://schemas.openxmlformats.org/spreadsheetml/2006/main" count="908" uniqueCount="110">
  <si>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</si>
  <si>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</si>
  <si>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</si>
  <si>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</si>
  <si>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</si>
  <si>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</si>
  <si>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</si>
  <si>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</si>
  <si>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</si>
  <si>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</si>
  <si>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</si>
  <si>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</si>
  <si>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VARONES AGRESORES SENTENCIADOS EN JUZGADOS DE FAMILIA ATENDIDOS
EN EL CENTRO DE ATENCIÓN INSTITUCIONAL FRENTE A LA VIOLENCIA FAMILIAR</t>
  </si>
  <si>
    <t>Período: Enero - Febrero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</si>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</sst>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3" fontId="3" fillId="6" borderId="10" xfId="2" applyNumberFormat="1" applyFont="1" applyFill="1" applyBorder="1" applyAlignment="1">
      <alignment horizontal="center" vertical="center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0" fontId="4" fillId="6" borderId="11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0" fontId="3" fillId="6" borderId="1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 applyProtection="1">
      <alignment horizontal="center"/>
      <protection hidden="1"/>
    </xf>
    <xf numFmtId="0" fontId="3" fillId="6" borderId="12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3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3" fillId="6" borderId="11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0" fontId="3" fillId="6" borderId="0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3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0" fontId="3" fillId="6" borderId="12" xfId="2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0" fontId="4" fillId="6" borderId="23" xfId="2" applyFont="1" applyFill="1" applyBorder="1" applyAlignment="1" applyProtection="1">
      <alignment horizontal="center" vertical="center"/>
      <protection hidden="1"/>
    </xf>
    <xf numFmtId="0" fontId="18" fillId="6" borderId="23" xfId="2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3" fontId="19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/>
    </xf>
    <xf numFmtId="164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26" xfId="1" applyNumberFormat="1" applyFont="1" applyFill="1" applyBorder="1" applyAlignment="1" applyProtection="1">
      <alignment horizontal="center"/>
      <protection hidden="1"/>
    </xf>
    <xf numFmtId="164" fontId="4" fillId="6" borderId="26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center" vertical="center"/>
    </xf>
    <xf numFmtId="164" fontId="4" fillId="6" borderId="27" xfId="2" applyNumberFormat="1" applyFont="1" applyFill="1" applyBorder="1" applyAlignment="1" applyProtection="1">
      <alignment horizontal="center"/>
      <protection hidden="1"/>
    </xf>
    <xf numFmtId="164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3" fontId="3" fillId="6" borderId="10" xfId="2" applyNumberFormat="1" applyFont="1" applyFill="1" applyBorder="1" applyAlignment="1">
      <alignment horizontal="center"/>
    </xf>
    <xf numFmtId="3" fontId="4" fillId="6" borderId="10" xfId="2" applyNumberFormat="1" applyFont="1" applyFill="1" applyBorder="1" applyAlignment="1" applyProtection="1">
      <alignment horizontal="center" vertical="center"/>
      <protection hidden="1"/>
    </xf>
    <xf numFmtId="3" fontId="3" fillId="6" borderId="11" xfId="2" applyNumberFormat="1" applyFont="1" applyFill="1" applyBorder="1" applyAlignment="1">
      <alignment horizontal="center"/>
    </xf>
    <xf numFmtId="3" fontId="4" fillId="6" borderId="11" xfId="2" applyNumberFormat="1" applyFont="1" applyFill="1" applyBorder="1" applyAlignment="1" applyProtection="1">
      <alignment horizontal="center" vertical="center"/>
      <protection hidden="1"/>
    </xf>
    <xf numFmtId="3" fontId="3" fillId="6" borderId="12" xfId="2" applyNumberFormat="1" applyFont="1" applyFill="1" applyBorder="1" applyAlignment="1">
      <alignment horizontal="center"/>
    </xf>
    <xf numFmtId="3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</cellXfs>
  <cellStyles count="4">
    <cellStyle name="Normal" xfId="0" builtinId="0"/>
    <cellStyle name="Normal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0.14869888475836432</c:v>
                </c:pt>
                <c:pt idx="2">
                  <c:v>0.23791821561338289</c:v>
                </c:pt>
                <c:pt idx="3">
                  <c:v>0.33457249070631973</c:v>
                </c:pt>
                <c:pt idx="4">
                  <c:v>0.21933085501858737</c:v>
                </c:pt>
                <c:pt idx="5">
                  <c:v>5.9479553903345722E-2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175864"/>
        <c:axId val="517171552"/>
      </c:barChart>
      <c:catAx>
        <c:axId val="517175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1552"/>
        <c:crosses val="autoZero"/>
        <c:auto val="1"/>
        <c:lblAlgn val="ctr"/>
        <c:lblOffset val="100"/>
        <c:noMultiLvlLbl val="0"/>
      </c:catAx>
      <c:valAx>
        <c:axId val="5171715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5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13</c:v>
                </c:pt>
                <c:pt idx="1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75080"/>
        <c:axId val="517172336"/>
      </c:barChart>
      <c:catAx>
        <c:axId val="51717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2336"/>
        <c:crosses val="autoZero"/>
        <c:auto val="1"/>
        <c:lblAlgn val="ctr"/>
        <c:lblOffset val="100"/>
        <c:noMultiLvlLbl val="0"/>
      </c:catAx>
      <c:valAx>
        <c:axId val="51717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5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49728829187071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General</c:formatCode>
                <c:ptCount val="4"/>
                <c:pt idx="0" formatCode="#,##0">
                  <c:v>262</c:v>
                </c:pt>
                <c:pt idx="1">
                  <c:v>1282</c:v>
                </c:pt>
                <c:pt idx="2" formatCode="#,##0">
                  <c:v>913</c:v>
                </c:pt>
                <c:pt idx="3" formatCode="#,##0">
                  <c:v>3887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82920"/>
        <c:axId val="517177432"/>
      </c:barChart>
      <c:catAx>
        <c:axId val="517182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7432"/>
        <c:crosses val="autoZero"/>
        <c:auto val="1"/>
        <c:lblAlgn val="ctr"/>
        <c:lblOffset val="100"/>
        <c:noMultiLvlLbl val="0"/>
      </c:catAx>
      <c:valAx>
        <c:axId val="51717743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82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221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112</c:v>
                </c:pt>
                <c:pt idx="1">
                  <c:v>67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17178216"/>
        <c:axId val="517184488"/>
      </c:barChart>
      <c:catAx>
        <c:axId val="51717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84488"/>
        <c:crosses val="autoZero"/>
        <c:auto val="1"/>
        <c:lblAlgn val="ctr"/>
        <c:lblOffset val="100"/>
        <c:noMultiLvlLbl val="0"/>
      </c:catAx>
      <c:valAx>
        <c:axId val="517184488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178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3D0B8057-9ABD-4D4E-86B3-66D6CC86D9AE}"/>
            </a:ext>
          </a:extLst>
        </xdr:cNvPr>
        <xdr:cNvSpPr/>
      </xdr:nvSpPr>
      <xdr:spPr>
        <a:xfrm>
          <a:off x="8702041" y="216103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112</v>
          </cell>
          <cell r="D139">
            <v>67</v>
          </cell>
          <cell r="E139">
            <v>90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0.14869888475836432</v>
          </cell>
          <cell r="E158">
            <v>0.23791821561338289</v>
          </cell>
          <cell r="F158">
            <v>0.33457249070631973</v>
          </cell>
          <cell r="G158">
            <v>0.21933085501858737</v>
          </cell>
          <cell r="H158">
            <v>5.9479553903345722E-2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13</v>
          </cell>
          <cell r="D178">
            <v>256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</row>
        <row r="189">
          <cell r="A189" t="str">
            <v>Abr</v>
          </cell>
        </row>
        <row r="190">
          <cell r="A190" t="str">
            <v>May</v>
          </cell>
        </row>
        <row r="191">
          <cell r="A191" t="str">
            <v>Jun</v>
          </cell>
        </row>
        <row r="192">
          <cell r="A192" t="str">
            <v>Jul</v>
          </cell>
        </row>
        <row r="193">
          <cell r="A193" t="str">
            <v>Ago</v>
          </cell>
        </row>
        <row r="194">
          <cell r="A194" t="str">
            <v>Set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221</v>
          </cell>
        </row>
        <row r="234">
          <cell r="A234" t="str">
            <v>Otra persona afectada (*)</v>
          </cell>
          <cell r="H234">
            <v>48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262</v>
          </cell>
          <cell r="G318">
            <v>1282</v>
          </cell>
          <cell r="H318">
            <v>913</v>
          </cell>
          <cell r="I318">
            <v>3887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O323"/>
  <sheetViews>
    <sheetView tabSelected="1" view="pageBreakPreview" topLeftCell="A119" zoomScale="85" zoomScaleNormal="100" zoomScaleSheetLayoutView="85" workbookViewId="0">
      <selection sqref="A1:L1"/>
    </sheetView>
  </sheetViews>
  <sheetFormatPr baseColWidth="10" defaultColWidth="6.109375" defaultRowHeight="15" customHeight="1" x14ac:dyDescent="0.3"/>
  <cols>
    <col min="1" max="1" width="12.44140625" style="7" customWidth="1"/>
    <col min="2" max="2" width="11.6640625" style="7" customWidth="1"/>
    <col min="3" max="5" width="13.33203125" style="7" customWidth="1"/>
    <col min="6" max="6" width="11.6640625" style="7" customWidth="1"/>
    <col min="7" max="8" width="10.88671875" style="7" customWidth="1"/>
    <col min="9" max="9" width="12.6640625" style="7" customWidth="1"/>
    <col min="10" max="10" width="15" style="7" customWidth="1"/>
    <col min="11" max="11" width="12.109375" style="7" customWidth="1"/>
    <col min="12" max="12" width="12.33203125" style="7" customWidth="1"/>
    <col min="13" max="13" width="10.88671875" style="7" customWidth="1"/>
    <col min="14" max="14" width="9.5546875" style="7" customWidth="1"/>
    <col min="15" max="15" width="9.33203125" style="7" customWidth="1"/>
    <col min="16" max="178" width="11.44140625" style="7" customWidth="1"/>
    <col min="179" max="179" width="10" style="7" customWidth="1"/>
    <col min="180" max="256" width="6.109375" style="7"/>
    <col min="257" max="257" width="12.44140625" style="7" customWidth="1"/>
    <col min="258" max="258" width="11.6640625" style="7" customWidth="1"/>
    <col min="259" max="261" width="13.33203125" style="7" customWidth="1"/>
    <col min="262" max="262" width="11.6640625" style="7" customWidth="1"/>
    <col min="263" max="264" width="10.88671875" style="7" customWidth="1"/>
    <col min="265" max="265" width="12.6640625" style="7" customWidth="1"/>
    <col min="266" max="266" width="15" style="7" customWidth="1"/>
    <col min="267" max="267" width="12.109375" style="7" customWidth="1"/>
    <col min="268" max="268" width="12.33203125" style="7" customWidth="1"/>
    <col min="269" max="269" width="10.88671875" style="7" customWidth="1"/>
    <col min="270" max="270" width="9.5546875" style="7" customWidth="1"/>
    <col min="271" max="271" width="9.33203125" style="7" customWidth="1"/>
    <col min="272" max="434" width="11.44140625" style="7" customWidth="1"/>
    <col min="435" max="435" width="10" style="7" customWidth="1"/>
    <col min="436" max="512" width="6.109375" style="7"/>
    <col min="513" max="513" width="12.44140625" style="7" customWidth="1"/>
    <col min="514" max="514" width="11.6640625" style="7" customWidth="1"/>
    <col min="515" max="517" width="13.33203125" style="7" customWidth="1"/>
    <col min="518" max="518" width="11.6640625" style="7" customWidth="1"/>
    <col min="519" max="520" width="10.88671875" style="7" customWidth="1"/>
    <col min="521" max="521" width="12.6640625" style="7" customWidth="1"/>
    <col min="522" max="522" width="15" style="7" customWidth="1"/>
    <col min="523" max="523" width="12.109375" style="7" customWidth="1"/>
    <col min="524" max="524" width="12.33203125" style="7" customWidth="1"/>
    <col min="525" max="525" width="10.88671875" style="7" customWidth="1"/>
    <col min="526" max="526" width="9.5546875" style="7" customWidth="1"/>
    <col min="527" max="527" width="9.33203125" style="7" customWidth="1"/>
    <col min="528" max="690" width="11.44140625" style="7" customWidth="1"/>
    <col min="691" max="691" width="10" style="7" customWidth="1"/>
    <col min="692" max="768" width="6.109375" style="7"/>
    <col min="769" max="769" width="12.44140625" style="7" customWidth="1"/>
    <col min="770" max="770" width="11.6640625" style="7" customWidth="1"/>
    <col min="771" max="773" width="13.33203125" style="7" customWidth="1"/>
    <col min="774" max="774" width="11.6640625" style="7" customWidth="1"/>
    <col min="775" max="776" width="10.88671875" style="7" customWidth="1"/>
    <col min="777" max="777" width="12.6640625" style="7" customWidth="1"/>
    <col min="778" max="778" width="15" style="7" customWidth="1"/>
    <col min="779" max="779" width="12.109375" style="7" customWidth="1"/>
    <col min="780" max="780" width="12.33203125" style="7" customWidth="1"/>
    <col min="781" max="781" width="10.88671875" style="7" customWidth="1"/>
    <col min="782" max="782" width="9.5546875" style="7" customWidth="1"/>
    <col min="783" max="783" width="9.33203125" style="7" customWidth="1"/>
    <col min="784" max="946" width="11.44140625" style="7" customWidth="1"/>
    <col min="947" max="947" width="10" style="7" customWidth="1"/>
    <col min="948" max="1024" width="6.109375" style="7"/>
    <col min="1025" max="1025" width="12.44140625" style="7" customWidth="1"/>
    <col min="1026" max="1026" width="11.6640625" style="7" customWidth="1"/>
    <col min="1027" max="1029" width="13.33203125" style="7" customWidth="1"/>
    <col min="1030" max="1030" width="11.6640625" style="7" customWidth="1"/>
    <col min="1031" max="1032" width="10.88671875" style="7" customWidth="1"/>
    <col min="1033" max="1033" width="12.6640625" style="7" customWidth="1"/>
    <col min="1034" max="1034" width="15" style="7" customWidth="1"/>
    <col min="1035" max="1035" width="12.109375" style="7" customWidth="1"/>
    <col min="1036" max="1036" width="12.33203125" style="7" customWidth="1"/>
    <col min="1037" max="1037" width="10.88671875" style="7" customWidth="1"/>
    <col min="1038" max="1038" width="9.5546875" style="7" customWidth="1"/>
    <col min="1039" max="1039" width="9.33203125" style="7" customWidth="1"/>
    <col min="1040" max="1202" width="11.44140625" style="7" customWidth="1"/>
    <col min="1203" max="1203" width="10" style="7" customWidth="1"/>
    <col min="1204" max="1280" width="6.109375" style="7"/>
    <col min="1281" max="1281" width="12.44140625" style="7" customWidth="1"/>
    <col min="1282" max="1282" width="11.6640625" style="7" customWidth="1"/>
    <col min="1283" max="1285" width="13.33203125" style="7" customWidth="1"/>
    <col min="1286" max="1286" width="11.6640625" style="7" customWidth="1"/>
    <col min="1287" max="1288" width="10.88671875" style="7" customWidth="1"/>
    <col min="1289" max="1289" width="12.6640625" style="7" customWidth="1"/>
    <col min="1290" max="1290" width="15" style="7" customWidth="1"/>
    <col min="1291" max="1291" width="12.109375" style="7" customWidth="1"/>
    <col min="1292" max="1292" width="12.33203125" style="7" customWidth="1"/>
    <col min="1293" max="1293" width="10.88671875" style="7" customWidth="1"/>
    <col min="1294" max="1294" width="9.5546875" style="7" customWidth="1"/>
    <col min="1295" max="1295" width="9.33203125" style="7" customWidth="1"/>
    <col min="1296" max="1458" width="11.44140625" style="7" customWidth="1"/>
    <col min="1459" max="1459" width="10" style="7" customWidth="1"/>
    <col min="1460" max="1536" width="6.109375" style="7"/>
    <col min="1537" max="1537" width="12.44140625" style="7" customWidth="1"/>
    <col min="1538" max="1538" width="11.6640625" style="7" customWidth="1"/>
    <col min="1539" max="1541" width="13.33203125" style="7" customWidth="1"/>
    <col min="1542" max="1542" width="11.6640625" style="7" customWidth="1"/>
    <col min="1543" max="1544" width="10.88671875" style="7" customWidth="1"/>
    <col min="1545" max="1545" width="12.6640625" style="7" customWidth="1"/>
    <col min="1546" max="1546" width="15" style="7" customWidth="1"/>
    <col min="1547" max="1547" width="12.109375" style="7" customWidth="1"/>
    <col min="1548" max="1548" width="12.33203125" style="7" customWidth="1"/>
    <col min="1549" max="1549" width="10.88671875" style="7" customWidth="1"/>
    <col min="1550" max="1550" width="9.5546875" style="7" customWidth="1"/>
    <col min="1551" max="1551" width="9.33203125" style="7" customWidth="1"/>
    <col min="1552" max="1714" width="11.44140625" style="7" customWidth="1"/>
    <col min="1715" max="1715" width="10" style="7" customWidth="1"/>
    <col min="1716" max="1792" width="6.109375" style="7"/>
    <col min="1793" max="1793" width="12.44140625" style="7" customWidth="1"/>
    <col min="1794" max="1794" width="11.6640625" style="7" customWidth="1"/>
    <col min="1795" max="1797" width="13.33203125" style="7" customWidth="1"/>
    <col min="1798" max="1798" width="11.6640625" style="7" customWidth="1"/>
    <col min="1799" max="1800" width="10.88671875" style="7" customWidth="1"/>
    <col min="1801" max="1801" width="12.6640625" style="7" customWidth="1"/>
    <col min="1802" max="1802" width="15" style="7" customWidth="1"/>
    <col min="1803" max="1803" width="12.109375" style="7" customWidth="1"/>
    <col min="1804" max="1804" width="12.33203125" style="7" customWidth="1"/>
    <col min="1805" max="1805" width="10.88671875" style="7" customWidth="1"/>
    <col min="1806" max="1806" width="9.5546875" style="7" customWidth="1"/>
    <col min="1807" max="1807" width="9.33203125" style="7" customWidth="1"/>
    <col min="1808" max="1970" width="11.44140625" style="7" customWidth="1"/>
    <col min="1971" max="1971" width="10" style="7" customWidth="1"/>
    <col min="1972" max="2048" width="6.109375" style="7"/>
    <col min="2049" max="2049" width="12.44140625" style="7" customWidth="1"/>
    <col min="2050" max="2050" width="11.6640625" style="7" customWidth="1"/>
    <col min="2051" max="2053" width="13.33203125" style="7" customWidth="1"/>
    <col min="2054" max="2054" width="11.6640625" style="7" customWidth="1"/>
    <col min="2055" max="2056" width="10.88671875" style="7" customWidth="1"/>
    <col min="2057" max="2057" width="12.6640625" style="7" customWidth="1"/>
    <col min="2058" max="2058" width="15" style="7" customWidth="1"/>
    <col min="2059" max="2059" width="12.109375" style="7" customWidth="1"/>
    <col min="2060" max="2060" width="12.33203125" style="7" customWidth="1"/>
    <col min="2061" max="2061" width="10.88671875" style="7" customWidth="1"/>
    <col min="2062" max="2062" width="9.5546875" style="7" customWidth="1"/>
    <col min="2063" max="2063" width="9.33203125" style="7" customWidth="1"/>
    <col min="2064" max="2226" width="11.44140625" style="7" customWidth="1"/>
    <col min="2227" max="2227" width="10" style="7" customWidth="1"/>
    <col min="2228" max="2304" width="6.109375" style="7"/>
    <col min="2305" max="2305" width="12.44140625" style="7" customWidth="1"/>
    <col min="2306" max="2306" width="11.6640625" style="7" customWidth="1"/>
    <col min="2307" max="2309" width="13.33203125" style="7" customWidth="1"/>
    <col min="2310" max="2310" width="11.6640625" style="7" customWidth="1"/>
    <col min="2311" max="2312" width="10.88671875" style="7" customWidth="1"/>
    <col min="2313" max="2313" width="12.6640625" style="7" customWidth="1"/>
    <col min="2314" max="2314" width="15" style="7" customWidth="1"/>
    <col min="2315" max="2315" width="12.109375" style="7" customWidth="1"/>
    <col min="2316" max="2316" width="12.33203125" style="7" customWidth="1"/>
    <col min="2317" max="2317" width="10.88671875" style="7" customWidth="1"/>
    <col min="2318" max="2318" width="9.5546875" style="7" customWidth="1"/>
    <col min="2319" max="2319" width="9.33203125" style="7" customWidth="1"/>
    <col min="2320" max="2482" width="11.44140625" style="7" customWidth="1"/>
    <col min="2483" max="2483" width="10" style="7" customWidth="1"/>
    <col min="2484" max="2560" width="6.109375" style="7"/>
    <col min="2561" max="2561" width="12.44140625" style="7" customWidth="1"/>
    <col min="2562" max="2562" width="11.6640625" style="7" customWidth="1"/>
    <col min="2563" max="2565" width="13.33203125" style="7" customWidth="1"/>
    <col min="2566" max="2566" width="11.6640625" style="7" customWidth="1"/>
    <col min="2567" max="2568" width="10.88671875" style="7" customWidth="1"/>
    <col min="2569" max="2569" width="12.6640625" style="7" customWidth="1"/>
    <col min="2570" max="2570" width="15" style="7" customWidth="1"/>
    <col min="2571" max="2571" width="12.109375" style="7" customWidth="1"/>
    <col min="2572" max="2572" width="12.33203125" style="7" customWidth="1"/>
    <col min="2573" max="2573" width="10.88671875" style="7" customWidth="1"/>
    <col min="2574" max="2574" width="9.5546875" style="7" customWidth="1"/>
    <col min="2575" max="2575" width="9.33203125" style="7" customWidth="1"/>
    <col min="2576" max="2738" width="11.44140625" style="7" customWidth="1"/>
    <col min="2739" max="2739" width="10" style="7" customWidth="1"/>
    <col min="2740" max="2816" width="6.109375" style="7"/>
    <col min="2817" max="2817" width="12.44140625" style="7" customWidth="1"/>
    <col min="2818" max="2818" width="11.6640625" style="7" customWidth="1"/>
    <col min="2819" max="2821" width="13.33203125" style="7" customWidth="1"/>
    <col min="2822" max="2822" width="11.6640625" style="7" customWidth="1"/>
    <col min="2823" max="2824" width="10.88671875" style="7" customWidth="1"/>
    <col min="2825" max="2825" width="12.6640625" style="7" customWidth="1"/>
    <col min="2826" max="2826" width="15" style="7" customWidth="1"/>
    <col min="2827" max="2827" width="12.109375" style="7" customWidth="1"/>
    <col min="2828" max="2828" width="12.33203125" style="7" customWidth="1"/>
    <col min="2829" max="2829" width="10.88671875" style="7" customWidth="1"/>
    <col min="2830" max="2830" width="9.5546875" style="7" customWidth="1"/>
    <col min="2831" max="2831" width="9.33203125" style="7" customWidth="1"/>
    <col min="2832" max="2994" width="11.44140625" style="7" customWidth="1"/>
    <col min="2995" max="2995" width="10" style="7" customWidth="1"/>
    <col min="2996" max="3072" width="6.109375" style="7"/>
    <col min="3073" max="3073" width="12.44140625" style="7" customWidth="1"/>
    <col min="3074" max="3074" width="11.6640625" style="7" customWidth="1"/>
    <col min="3075" max="3077" width="13.33203125" style="7" customWidth="1"/>
    <col min="3078" max="3078" width="11.6640625" style="7" customWidth="1"/>
    <col min="3079" max="3080" width="10.88671875" style="7" customWidth="1"/>
    <col min="3081" max="3081" width="12.6640625" style="7" customWidth="1"/>
    <col min="3082" max="3082" width="15" style="7" customWidth="1"/>
    <col min="3083" max="3083" width="12.109375" style="7" customWidth="1"/>
    <col min="3084" max="3084" width="12.33203125" style="7" customWidth="1"/>
    <col min="3085" max="3085" width="10.88671875" style="7" customWidth="1"/>
    <col min="3086" max="3086" width="9.5546875" style="7" customWidth="1"/>
    <col min="3087" max="3087" width="9.33203125" style="7" customWidth="1"/>
    <col min="3088" max="3250" width="11.44140625" style="7" customWidth="1"/>
    <col min="3251" max="3251" width="10" style="7" customWidth="1"/>
    <col min="3252" max="3328" width="6.109375" style="7"/>
    <col min="3329" max="3329" width="12.44140625" style="7" customWidth="1"/>
    <col min="3330" max="3330" width="11.6640625" style="7" customWidth="1"/>
    <col min="3331" max="3333" width="13.33203125" style="7" customWidth="1"/>
    <col min="3334" max="3334" width="11.6640625" style="7" customWidth="1"/>
    <col min="3335" max="3336" width="10.88671875" style="7" customWidth="1"/>
    <col min="3337" max="3337" width="12.6640625" style="7" customWidth="1"/>
    <col min="3338" max="3338" width="15" style="7" customWidth="1"/>
    <col min="3339" max="3339" width="12.109375" style="7" customWidth="1"/>
    <col min="3340" max="3340" width="12.33203125" style="7" customWidth="1"/>
    <col min="3341" max="3341" width="10.88671875" style="7" customWidth="1"/>
    <col min="3342" max="3342" width="9.5546875" style="7" customWidth="1"/>
    <col min="3343" max="3343" width="9.33203125" style="7" customWidth="1"/>
    <col min="3344" max="3506" width="11.44140625" style="7" customWidth="1"/>
    <col min="3507" max="3507" width="10" style="7" customWidth="1"/>
    <col min="3508" max="3584" width="6.109375" style="7"/>
    <col min="3585" max="3585" width="12.44140625" style="7" customWidth="1"/>
    <col min="3586" max="3586" width="11.6640625" style="7" customWidth="1"/>
    <col min="3587" max="3589" width="13.33203125" style="7" customWidth="1"/>
    <col min="3590" max="3590" width="11.6640625" style="7" customWidth="1"/>
    <col min="3591" max="3592" width="10.88671875" style="7" customWidth="1"/>
    <col min="3593" max="3593" width="12.6640625" style="7" customWidth="1"/>
    <col min="3594" max="3594" width="15" style="7" customWidth="1"/>
    <col min="3595" max="3595" width="12.109375" style="7" customWidth="1"/>
    <col min="3596" max="3596" width="12.33203125" style="7" customWidth="1"/>
    <col min="3597" max="3597" width="10.88671875" style="7" customWidth="1"/>
    <col min="3598" max="3598" width="9.5546875" style="7" customWidth="1"/>
    <col min="3599" max="3599" width="9.33203125" style="7" customWidth="1"/>
    <col min="3600" max="3762" width="11.44140625" style="7" customWidth="1"/>
    <col min="3763" max="3763" width="10" style="7" customWidth="1"/>
    <col min="3764" max="3840" width="6.109375" style="7"/>
    <col min="3841" max="3841" width="12.44140625" style="7" customWidth="1"/>
    <col min="3842" max="3842" width="11.6640625" style="7" customWidth="1"/>
    <col min="3843" max="3845" width="13.33203125" style="7" customWidth="1"/>
    <col min="3846" max="3846" width="11.6640625" style="7" customWidth="1"/>
    <col min="3847" max="3848" width="10.88671875" style="7" customWidth="1"/>
    <col min="3849" max="3849" width="12.6640625" style="7" customWidth="1"/>
    <col min="3850" max="3850" width="15" style="7" customWidth="1"/>
    <col min="3851" max="3851" width="12.109375" style="7" customWidth="1"/>
    <col min="3852" max="3852" width="12.33203125" style="7" customWidth="1"/>
    <col min="3853" max="3853" width="10.88671875" style="7" customWidth="1"/>
    <col min="3854" max="3854" width="9.5546875" style="7" customWidth="1"/>
    <col min="3855" max="3855" width="9.33203125" style="7" customWidth="1"/>
    <col min="3856" max="4018" width="11.44140625" style="7" customWidth="1"/>
    <col min="4019" max="4019" width="10" style="7" customWidth="1"/>
    <col min="4020" max="4096" width="6.109375" style="7"/>
    <col min="4097" max="4097" width="12.44140625" style="7" customWidth="1"/>
    <col min="4098" max="4098" width="11.6640625" style="7" customWidth="1"/>
    <col min="4099" max="4101" width="13.33203125" style="7" customWidth="1"/>
    <col min="4102" max="4102" width="11.6640625" style="7" customWidth="1"/>
    <col min="4103" max="4104" width="10.88671875" style="7" customWidth="1"/>
    <col min="4105" max="4105" width="12.6640625" style="7" customWidth="1"/>
    <col min="4106" max="4106" width="15" style="7" customWidth="1"/>
    <col min="4107" max="4107" width="12.109375" style="7" customWidth="1"/>
    <col min="4108" max="4108" width="12.33203125" style="7" customWidth="1"/>
    <col min="4109" max="4109" width="10.88671875" style="7" customWidth="1"/>
    <col min="4110" max="4110" width="9.5546875" style="7" customWidth="1"/>
    <col min="4111" max="4111" width="9.33203125" style="7" customWidth="1"/>
    <col min="4112" max="4274" width="11.44140625" style="7" customWidth="1"/>
    <col min="4275" max="4275" width="10" style="7" customWidth="1"/>
    <col min="4276" max="4352" width="6.109375" style="7"/>
    <col min="4353" max="4353" width="12.44140625" style="7" customWidth="1"/>
    <col min="4354" max="4354" width="11.6640625" style="7" customWidth="1"/>
    <col min="4355" max="4357" width="13.33203125" style="7" customWidth="1"/>
    <col min="4358" max="4358" width="11.6640625" style="7" customWidth="1"/>
    <col min="4359" max="4360" width="10.88671875" style="7" customWidth="1"/>
    <col min="4361" max="4361" width="12.6640625" style="7" customWidth="1"/>
    <col min="4362" max="4362" width="15" style="7" customWidth="1"/>
    <col min="4363" max="4363" width="12.109375" style="7" customWidth="1"/>
    <col min="4364" max="4364" width="12.33203125" style="7" customWidth="1"/>
    <col min="4365" max="4365" width="10.88671875" style="7" customWidth="1"/>
    <col min="4366" max="4366" width="9.5546875" style="7" customWidth="1"/>
    <col min="4367" max="4367" width="9.33203125" style="7" customWidth="1"/>
    <col min="4368" max="4530" width="11.44140625" style="7" customWidth="1"/>
    <col min="4531" max="4531" width="10" style="7" customWidth="1"/>
    <col min="4532" max="4608" width="6.109375" style="7"/>
    <col min="4609" max="4609" width="12.44140625" style="7" customWidth="1"/>
    <col min="4610" max="4610" width="11.6640625" style="7" customWidth="1"/>
    <col min="4611" max="4613" width="13.33203125" style="7" customWidth="1"/>
    <col min="4614" max="4614" width="11.6640625" style="7" customWidth="1"/>
    <col min="4615" max="4616" width="10.88671875" style="7" customWidth="1"/>
    <col min="4617" max="4617" width="12.6640625" style="7" customWidth="1"/>
    <col min="4618" max="4618" width="15" style="7" customWidth="1"/>
    <col min="4619" max="4619" width="12.109375" style="7" customWidth="1"/>
    <col min="4620" max="4620" width="12.33203125" style="7" customWidth="1"/>
    <col min="4621" max="4621" width="10.88671875" style="7" customWidth="1"/>
    <col min="4622" max="4622" width="9.5546875" style="7" customWidth="1"/>
    <col min="4623" max="4623" width="9.33203125" style="7" customWidth="1"/>
    <col min="4624" max="4786" width="11.44140625" style="7" customWidth="1"/>
    <col min="4787" max="4787" width="10" style="7" customWidth="1"/>
    <col min="4788" max="4864" width="6.109375" style="7"/>
    <col min="4865" max="4865" width="12.44140625" style="7" customWidth="1"/>
    <col min="4866" max="4866" width="11.6640625" style="7" customWidth="1"/>
    <col min="4867" max="4869" width="13.33203125" style="7" customWidth="1"/>
    <col min="4870" max="4870" width="11.6640625" style="7" customWidth="1"/>
    <col min="4871" max="4872" width="10.88671875" style="7" customWidth="1"/>
    <col min="4873" max="4873" width="12.6640625" style="7" customWidth="1"/>
    <col min="4874" max="4874" width="15" style="7" customWidth="1"/>
    <col min="4875" max="4875" width="12.109375" style="7" customWidth="1"/>
    <col min="4876" max="4876" width="12.33203125" style="7" customWidth="1"/>
    <col min="4877" max="4877" width="10.88671875" style="7" customWidth="1"/>
    <col min="4878" max="4878" width="9.5546875" style="7" customWidth="1"/>
    <col min="4879" max="4879" width="9.33203125" style="7" customWidth="1"/>
    <col min="4880" max="5042" width="11.44140625" style="7" customWidth="1"/>
    <col min="5043" max="5043" width="10" style="7" customWidth="1"/>
    <col min="5044" max="5120" width="6.109375" style="7"/>
    <col min="5121" max="5121" width="12.44140625" style="7" customWidth="1"/>
    <col min="5122" max="5122" width="11.6640625" style="7" customWidth="1"/>
    <col min="5123" max="5125" width="13.33203125" style="7" customWidth="1"/>
    <col min="5126" max="5126" width="11.6640625" style="7" customWidth="1"/>
    <col min="5127" max="5128" width="10.88671875" style="7" customWidth="1"/>
    <col min="5129" max="5129" width="12.6640625" style="7" customWidth="1"/>
    <col min="5130" max="5130" width="15" style="7" customWidth="1"/>
    <col min="5131" max="5131" width="12.109375" style="7" customWidth="1"/>
    <col min="5132" max="5132" width="12.33203125" style="7" customWidth="1"/>
    <col min="5133" max="5133" width="10.88671875" style="7" customWidth="1"/>
    <col min="5134" max="5134" width="9.5546875" style="7" customWidth="1"/>
    <col min="5135" max="5135" width="9.33203125" style="7" customWidth="1"/>
    <col min="5136" max="5298" width="11.44140625" style="7" customWidth="1"/>
    <col min="5299" max="5299" width="10" style="7" customWidth="1"/>
    <col min="5300" max="5376" width="6.109375" style="7"/>
    <col min="5377" max="5377" width="12.44140625" style="7" customWidth="1"/>
    <col min="5378" max="5378" width="11.6640625" style="7" customWidth="1"/>
    <col min="5379" max="5381" width="13.33203125" style="7" customWidth="1"/>
    <col min="5382" max="5382" width="11.6640625" style="7" customWidth="1"/>
    <col min="5383" max="5384" width="10.88671875" style="7" customWidth="1"/>
    <col min="5385" max="5385" width="12.6640625" style="7" customWidth="1"/>
    <col min="5386" max="5386" width="15" style="7" customWidth="1"/>
    <col min="5387" max="5387" width="12.109375" style="7" customWidth="1"/>
    <col min="5388" max="5388" width="12.33203125" style="7" customWidth="1"/>
    <col min="5389" max="5389" width="10.88671875" style="7" customWidth="1"/>
    <col min="5390" max="5390" width="9.5546875" style="7" customWidth="1"/>
    <col min="5391" max="5391" width="9.33203125" style="7" customWidth="1"/>
    <col min="5392" max="5554" width="11.44140625" style="7" customWidth="1"/>
    <col min="5555" max="5555" width="10" style="7" customWidth="1"/>
    <col min="5556" max="5632" width="6.109375" style="7"/>
    <col min="5633" max="5633" width="12.44140625" style="7" customWidth="1"/>
    <col min="5634" max="5634" width="11.6640625" style="7" customWidth="1"/>
    <col min="5635" max="5637" width="13.33203125" style="7" customWidth="1"/>
    <col min="5638" max="5638" width="11.6640625" style="7" customWidth="1"/>
    <col min="5639" max="5640" width="10.88671875" style="7" customWidth="1"/>
    <col min="5641" max="5641" width="12.6640625" style="7" customWidth="1"/>
    <col min="5642" max="5642" width="15" style="7" customWidth="1"/>
    <col min="5643" max="5643" width="12.109375" style="7" customWidth="1"/>
    <col min="5644" max="5644" width="12.33203125" style="7" customWidth="1"/>
    <col min="5645" max="5645" width="10.88671875" style="7" customWidth="1"/>
    <col min="5646" max="5646" width="9.5546875" style="7" customWidth="1"/>
    <col min="5647" max="5647" width="9.33203125" style="7" customWidth="1"/>
    <col min="5648" max="5810" width="11.44140625" style="7" customWidth="1"/>
    <col min="5811" max="5811" width="10" style="7" customWidth="1"/>
    <col min="5812" max="5888" width="6.109375" style="7"/>
    <col min="5889" max="5889" width="12.44140625" style="7" customWidth="1"/>
    <col min="5890" max="5890" width="11.6640625" style="7" customWidth="1"/>
    <col min="5891" max="5893" width="13.33203125" style="7" customWidth="1"/>
    <col min="5894" max="5894" width="11.6640625" style="7" customWidth="1"/>
    <col min="5895" max="5896" width="10.88671875" style="7" customWidth="1"/>
    <col min="5897" max="5897" width="12.6640625" style="7" customWidth="1"/>
    <col min="5898" max="5898" width="15" style="7" customWidth="1"/>
    <col min="5899" max="5899" width="12.109375" style="7" customWidth="1"/>
    <col min="5900" max="5900" width="12.33203125" style="7" customWidth="1"/>
    <col min="5901" max="5901" width="10.88671875" style="7" customWidth="1"/>
    <col min="5902" max="5902" width="9.5546875" style="7" customWidth="1"/>
    <col min="5903" max="5903" width="9.33203125" style="7" customWidth="1"/>
    <col min="5904" max="6066" width="11.44140625" style="7" customWidth="1"/>
    <col min="6067" max="6067" width="10" style="7" customWidth="1"/>
    <col min="6068" max="6144" width="6.109375" style="7"/>
    <col min="6145" max="6145" width="12.44140625" style="7" customWidth="1"/>
    <col min="6146" max="6146" width="11.6640625" style="7" customWidth="1"/>
    <col min="6147" max="6149" width="13.33203125" style="7" customWidth="1"/>
    <col min="6150" max="6150" width="11.6640625" style="7" customWidth="1"/>
    <col min="6151" max="6152" width="10.88671875" style="7" customWidth="1"/>
    <col min="6153" max="6153" width="12.6640625" style="7" customWidth="1"/>
    <col min="6154" max="6154" width="15" style="7" customWidth="1"/>
    <col min="6155" max="6155" width="12.109375" style="7" customWidth="1"/>
    <col min="6156" max="6156" width="12.33203125" style="7" customWidth="1"/>
    <col min="6157" max="6157" width="10.88671875" style="7" customWidth="1"/>
    <col min="6158" max="6158" width="9.5546875" style="7" customWidth="1"/>
    <col min="6159" max="6159" width="9.33203125" style="7" customWidth="1"/>
    <col min="6160" max="6322" width="11.44140625" style="7" customWidth="1"/>
    <col min="6323" max="6323" width="10" style="7" customWidth="1"/>
    <col min="6324" max="6400" width="6.109375" style="7"/>
    <col min="6401" max="6401" width="12.44140625" style="7" customWidth="1"/>
    <col min="6402" max="6402" width="11.6640625" style="7" customWidth="1"/>
    <col min="6403" max="6405" width="13.33203125" style="7" customWidth="1"/>
    <col min="6406" max="6406" width="11.6640625" style="7" customWidth="1"/>
    <col min="6407" max="6408" width="10.88671875" style="7" customWidth="1"/>
    <col min="6409" max="6409" width="12.6640625" style="7" customWidth="1"/>
    <col min="6410" max="6410" width="15" style="7" customWidth="1"/>
    <col min="6411" max="6411" width="12.109375" style="7" customWidth="1"/>
    <col min="6412" max="6412" width="12.33203125" style="7" customWidth="1"/>
    <col min="6413" max="6413" width="10.88671875" style="7" customWidth="1"/>
    <col min="6414" max="6414" width="9.5546875" style="7" customWidth="1"/>
    <col min="6415" max="6415" width="9.33203125" style="7" customWidth="1"/>
    <col min="6416" max="6578" width="11.44140625" style="7" customWidth="1"/>
    <col min="6579" max="6579" width="10" style="7" customWidth="1"/>
    <col min="6580" max="6656" width="6.109375" style="7"/>
    <col min="6657" max="6657" width="12.44140625" style="7" customWidth="1"/>
    <col min="6658" max="6658" width="11.6640625" style="7" customWidth="1"/>
    <col min="6659" max="6661" width="13.33203125" style="7" customWidth="1"/>
    <col min="6662" max="6662" width="11.6640625" style="7" customWidth="1"/>
    <col min="6663" max="6664" width="10.88671875" style="7" customWidth="1"/>
    <col min="6665" max="6665" width="12.6640625" style="7" customWidth="1"/>
    <col min="6666" max="6666" width="15" style="7" customWidth="1"/>
    <col min="6667" max="6667" width="12.109375" style="7" customWidth="1"/>
    <col min="6668" max="6668" width="12.33203125" style="7" customWidth="1"/>
    <col min="6669" max="6669" width="10.88671875" style="7" customWidth="1"/>
    <col min="6670" max="6670" width="9.5546875" style="7" customWidth="1"/>
    <col min="6671" max="6671" width="9.33203125" style="7" customWidth="1"/>
    <col min="6672" max="6834" width="11.44140625" style="7" customWidth="1"/>
    <col min="6835" max="6835" width="10" style="7" customWidth="1"/>
    <col min="6836" max="6912" width="6.109375" style="7"/>
    <col min="6913" max="6913" width="12.44140625" style="7" customWidth="1"/>
    <col min="6914" max="6914" width="11.6640625" style="7" customWidth="1"/>
    <col min="6915" max="6917" width="13.33203125" style="7" customWidth="1"/>
    <col min="6918" max="6918" width="11.6640625" style="7" customWidth="1"/>
    <col min="6919" max="6920" width="10.88671875" style="7" customWidth="1"/>
    <col min="6921" max="6921" width="12.6640625" style="7" customWidth="1"/>
    <col min="6922" max="6922" width="15" style="7" customWidth="1"/>
    <col min="6923" max="6923" width="12.109375" style="7" customWidth="1"/>
    <col min="6924" max="6924" width="12.33203125" style="7" customWidth="1"/>
    <col min="6925" max="6925" width="10.88671875" style="7" customWidth="1"/>
    <col min="6926" max="6926" width="9.5546875" style="7" customWidth="1"/>
    <col min="6927" max="6927" width="9.33203125" style="7" customWidth="1"/>
    <col min="6928" max="7090" width="11.44140625" style="7" customWidth="1"/>
    <col min="7091" max="7091" width="10" style="7" customWidth="1"/>
    <col min="7092" max="7168" width="6.109375" style="7"/>
    <col min="7169" max="7169" width="12.44140625" style="7" customWidth="1"/>
    <col min="7170" max="7170" width="11.6640625" style="7" customWidth="1"/>
    <col min="7171" max="7173" width="13.33203125" style="7" customWidth="1"/>
    <col min="7174" max="7174" width="11.6640625" style="7" customWidth="1"/>
    <col min="7175" max="7176" width="10.88671875" style="7" customWidth="1"/>
    <col min="7177" max="7177" width="12.6640625" style="7" customWidth="1"/>
    <col min="7178" max="7178" width="15" style="7" customWidth="1"/>
    <col min="7179" max="7179" width="12.109375" style="7" customWidth="1"/>
    <col min="7180" max="7180" width="12.33203125" style="7" customWidth="1"/>
    <col min="7181" max="7181" width="10.88671875" style="7" customWidth="1"/>
    <col min="7182" max="7182" width="9.5546875" style="7" customWidth="1"/>
    <col min="7183" max="7183" width="9.33203125" style="7" customWidth="1"/>
    <col min="7184" max="7346" width="11.44140625" style="7" customWidth="1"/>
    <col min="7347" max="7347" width="10" style="7" customWidth="1"/>
    <col min="7348" max="7424" width="6.109375" style="7"/>
    <col min="7425" max="7425" width="12.44140625" style="7" customWidth="1"/>
    <col min="7426" max="7426" width="11.6640625" style="7" customWidth="1"/>
    <col min="7427" max="7429" width="13.33203125" style="7" customWidth="1"/>
    <col min="7430" max="7430" width="11.6640625" style="7" customWidth="1"/>
    <col min="7431" max="7432" width="10.88671875" style="7" customWidth="1"/>
    <col min="7433" max="7433" width="12.6640625" style="7" customWidth="1"/>
    <col min="7434" max="7434" width="15" style="7" customWidth="1"/>
    <col min="7435" max="7435" width="12.109375" style="7" customWidth="1"/>
    <col min="7436" max="7436" width="12.33203125" style="7" customWidth="1"/>
    <col min="7437" max="7437" width="10.88671875" style="7" customWidth="1"/>
    <col min="7438" max="7438" width="9.5546875" style="7" customWidth="1"/>
    <col min="7439" max="7439" width="9.33203125" style="7" customWidth="1"/>
    <col min="7440" max="7602" width="11.44140625" style="7" customWidth="1"/>
    <col min="7603" max="7603" width="10" style="7" customWidth="1"/>
    <col min="7604" max="7680" width="6.109375" style="7"/>
    <col min="7681" max="7681" width="12.44140625" style="7" customWidth="1"/>
    <col min="7682" max="7682" width="11.6640625" style="7" customWidth="1"/>
    <col min="7683" max="7685" width="13.33203125" style="7" customWidth="1"/>
    <col min="7686" max="7686" width="11.6640625" style="7" customWidth="1"/>
    <col min="7687" max="7688" width="10.88671875" style="7" customWidth="1"/>
    <col min="7689" max="7689" width="12.6640625" style="7" customWidth="1"/>
    <col min="7690" max="7690" width="15" style="7" customWidth="1"/>
    <col min="7691" max="7691" width="12.109375" style="7" customWidth="1"/>
    <col min="7692" max="7692" width="12.33203125" style="7" customWidth="1"/>
    <col min="7693" max="7693" width="10.88671875" style="7" customWidth="1"/>
    <col min="7694" max="7694" width="9.5546875" style="7" customWidth="1"/>
    <col min="7695" max="7695" width="9.33203125" style="7" customWidth="1"/>
    <col min="7696" max="7858" width="11.44140625" style="7" customWidth="1"/>
    <col min="7859" max="7859" width="10" style="7" customWidth="1"/>
    <col min="7860" max="7936" width="6.109375" style="7"/>
    <col min="7937" max="7937" width="12.44140625" style="7" customWidth="1"/>
    <col min="7938" max="7938" width="11.6640625" style="7" customWidth="1"/>
    <col min="7939" max="7941" width="13.33203125" style="7" customWidth="1"/>
    <col min="7942" max="7942" width="11.6640625" style="7" customWidth="1"/>
    <col min="7943" max="7944" width="10.88671875" style="7" customWidth="1"/>
    <col min="7945" max="7945" width="12.6640625" style="7" customWidth="1"/>
    <col min="7946" max="7946" width="15" style="7" customWidth="1"/>
    <col min="7947" max="7947" width="12.109375" style="7" customWidth="1"/>
    <col min="7948" max="7948" width="12.33203125" style="7" customWidth="1"/>
    <col min="7949" max="7949" width="10.88671875" style="7" customWidth="1"/>
    <col min="7950" max="7950" width="9.5546875" style="7" customWidth="1"/>
    <col min="7951" max="7951" width="9.33203125" style="7" customWidth="1"/>
    <col min="7952" max="8114" width="11.44140625" style="7" customWidth="1"/>
    <col min="8115" max="8115" width="10" style="7" customWidth="1"/>
    <col min="8116" max="8192" width="6.109375" style="7"/>
    <col min="8193" max="8193" width="12.44140625" style="7" customWidth="1"/>
    <col min="8194" max="8194" width="11.6640625" style="7" customWidth="1"/>
    <col min="8195" max="8197" width="13.33203125" style="7" customWidth="1"/>
    <col min="8198" max="8198" width="11.6640625" style="7" customWidth="1"/>
    <col min="8199" max="8200" width="10.88671875" style="7" customWidth="1"/>
    <col min="8201" max="8201" width="12.6640625" style="7" customWidth="1"/>
    <col min="8202" max="8202" width="15" style="7" customWidth="1"/>
    <col min="8203" max="8203" width="12.109375" style="7" customWidth="1"/>
    <col min="8204" max="8204" width="12.33203125" style="7" customWidth="1"/>
    <col min="8205" max="8205" width="10.88671875" style="7" customWidth="1"/>
    <col min="8206" max="8206" width="9.5546875" style="7" customWidth="1"/>
    <col min="8207" max="8207" width="9.33203125" style="7" customWidth="1"/>
    <col min="8208" max="8370" width="11.44140625" style="7" customWidth="1"/>
    <col min="8371" max="8371" width="10" style="7" customWidth="1"/>
    <col min="8372" max="8448" width="6.109375" style="7"/>
    <col min="8449" max="8449" width="12.44140625" style="7" customWidth="1"/>
    <col min="8450" max="8450" width="11.6640625" style="7" customWidth="1"/>
    <col min="8451" max="8453" width="13.33203125" style="7" customWidth="1"/>
    <col min="8454" max="8454" width="11.6640625" style="7" customWidth="1"/>
    <col min="8455" max="8456" width="10.88671875" style="7" customWidth="1"/>
    <col min="8457" max="8457" width="12.6640625" style="7" customWidth="1"/>
    <col min="8458" max="8458" width="15" style="7" customWidth="1"/>
    <col min="8459" max="8459" width="12.109375" style="7" customWidth="1"/>
    <col min="8460" max="8460" width="12.33203125" style="7" customWidth="1"/>
    <col min="8461" max="8461" width="10.88671875" style="7" customWidth="1"/>
    <col min="8462" max="8462" width="9.5546875" style="7" customWidth="1"/>
    <col min="8463" max="8463" width="9.33203125" style="7" customWidth="1"/>
    <col min="8464" max="8626" width="11.44140625" style="7" customWidth="1"/>
    <col min="8627" max="8627" width="10" style="7" customWidth="1"/>
    <col min="8628" max="8704" width="6.109375" style="7"/>
    <col min="8705" max="8705" width="12.44140625" style="7" customWidth="1"/>
    <col min="8706" max="8706" width="11.6640625" style="7" customWidth="1"/>
    <col min="8707" max="8709" width="13.33203125" style="7" customWidth="1"/>
    <col min="8710" max="8710" width="11.6640625" style="7" customWidth="1"/>
    <col min="8711" max="8712" width="10.88671875" style="7" customWidth="1"/>
    <col min="8713" max="8713" width="12.6640625" style="7" customWidth="1"/>
    <col min="8714" max="8714" width="15" style="7" customWidth="1"/>
    <col min="8715" max="8715" width="12.109375" style="7" customWidth="1"/>
    <col min="8716" max="8716" width="12.33203125" style="7" customWidth="1"/>
    <col min="8717" max="8717" width="10.88671875" style="7" customWidth="1"/>
    <col min="8718" max="8718" width="9.5546875" style="7" customWidth="1"/>
    <col min="8719" max="8719" width="9.33203125" style="7" customWidth="1"/>
    <col min="8720" max="8882" width="11.44140625" style="7" customWidth="1"/>
    <col min="8883" max="8883" width="10" style="7" customWidth="1"/>
    <col min="8884" max="8960" width="6.109375" style="7"/>
    <col min="8961" max="8961" width="12.44140625" style="7" customWidth="1"/>
    <col min="8962" max="8962" width="11.6640625" style="7" customWidth="1"/>
    <col min="8963" max="8965" width="13.33203125" style="7" customWidth="1"/>
    <col min="8966" max="8966" width="11.6640625" style="7" customWidth="1"/>
    <col min="8967" max="8968" width="10.88671875" style="7" customWidth="1"/>
    <col min="8969" max="8969" width="12.6640625" style="7" customWidth="1"/>
    <col min="8970" max="8970" width="15" style="7" customWidth="1"/>
    <col min="8971" max="8971" width="12.109375" style="7" customWidth="1"/>
    <col min="8972" max="8972" width="12.33203125" style="7" customWidth="1"/>
    <col min="8973" max="8973" width="10.88671875" style="7" customWidth="1"/>
    <col min="8974" max="8974" width="9.5546875" style="7" customWidth="1"/>
    <col min="8975" max="8975" width="9.33203125" style="7" customWidth="1"/>
    <col min="8976" max="9138" width="11.44140625" style="7" customWidth="1"/>
    <col min="9139" max="9139" width="10" style="7" customWidth="1"/>
    <col min="9140" max="9216" width="6.109375" style="7"/>
    <col min="9217" max="9217" width="12.44140625" style="7" customWidth="1"/>
    <col min="9218" max="9218" width="11.6640625" style="7" customWidth="1"/>
    <col min="9219" max="9221" width="13.33203125" style="7" customWidth="1"/>
    <col min="9222" max="9222" width="11.6640625" style="7" customWidth="1"/>
    <col min="9223" max="9224" width="10.88671875" style="7" customWidth="1"/>
    <col min="9225" max="9225" width="12.6640625" style="7" customWidth="1"/>
    <col min="9226" max="9226" width="15" style="7" customWidth="1"/>
    <col min="9227" max="9227" width="12.109375" style="7" customWidth="1"/>
    <col min="9228" max="9228" width="12.33203125" style="7" customWidth="1"/>
    <col min="9229" max="9229" width="10.88671875" style="7" customWidth="1"/>
    <col min="9230" max="9230" width="9.5546875" style="7" customWidth="1"/>
    <col min="9231" max="9231" width="9.33203125" style="7" customWidth="1"/>
    <col min="9232" max="9394" width="11.44140625" style="7" customWidth="1"/>
    <col min="9395" max="9395" width="10" style="7" customWidth="1"/>
    <col min="9396" max="9472" width="6.109375" style="7"/>
    <col min="9473" max="9473" width="12.44140625" style="7" customWidth="1"/>
    <col min="9474" max="9474" width="11.6640625" style="7" customWidth="1"/>
    <col min="9475" max="9477" width="13.33203125" style="7" customWidth="1"/>
    <col min="9478" max="9478" width="11.6640625" style="7" customWidth="1"/>
    <col min="9479" max="9480" width="10.88671875" style="7" customWidth="1"/>
    <col min="9481" max="9481" width="12.6640625" style="7" customWidth="1"/>
    <col min="9482" max="9482" width="15" style="7" customWidth="1"/>
    <col min="9483" max="9483" width="12.109375" style="7" customWidth="1"/>
    <col min="9484" max="9484" width="12.33203125" style="7" customWidth="1"/>
    <col min="9485" max="9485" width="10.88671875" style="7" customWidth="1"/>
    <col min="9486" max="9486" width="9.5546875" style="7" customWidth="1"/>
    <col min="9487" max="9487" width="9.33203125" style="7" customWidth="1"/>
    <col min="9488" max="9650" width="11.44140625" style="7" customWidth="1"/>
    <col min="9651" max="9651" width="10" style="7" customWidth="1"/>
    <col min="9652" max="9728" width="6.109375" style="7"/>
    <col min="9729" max="9729" width="12.44140625" style="7" customWidth="1"/>
    <col min="9730" max="9730" width="11.6640625" style="7" customWidth="1"/>
    <col min="9731" max="9733" width="13.33203125" style="7" customWidth="1"/>
    <col min="9734" max="9734" width="11.6640625" style="7" customWidth="1"/>
    <col min="9735" max="9736" width="10.88671875" style="7" customWidth="1"/>
    <col min="9737" max="9737" width="12.6640625" style="7" customWidth="1"/>
    <col min="9738" max="9738" width="15" style="7" customWidth="1"/>
    <col min="9739" max="9739" width="12.109375" style="7" customWidth="1"/>
    <col min="9740" max="9740" width="12.33203125" style="7" customWidth="1"/>
    <col min="9741" max="9741" width="10.88671875" style="7" customWidth="1"/>
    <col min="9742" max="9742" width="9.5546875" style="7" customWidth="1"/>
    <col min="9743" max="9743" width="9.33203125" style="7" customWidth="1"/>
    <col min="9744" max="9906" width="11.44140625" style="7" customWidth="1"/>
    <col min="9907" max="9907" width="10" style="7" customWidth="1"/>
    <col min="9908" max="9984" width="6.109375" style="7"/>
    <col min="9985" max="9985" width="12.44140625" style="7" customWidth="1"/>
    <col min="9986" max="9986" width="11.6640625" style="7" customWidth="1"/>
    <col min="9987" max="9989" width="13.33203125" style="7" customWidth="1"/>
    <col min="9990" max="9990" width="11.6640625" style="7" customWidth="1"/>
    <col min="9991" max="9992" width="10.88671875" style="7" customWidth="1"/>
    <col min="9993" max="9993" width="12.6640625" style="7" customWidth="1"/>
    <col min="9994" max="9994" width="15" style="7" customWidth="1"/>
    <col min="9995" max="9995" width="12.109375" style="7" customWidth="1"/>
    <col min="9996" max="9996" width="12.33203125" style="7" customWidth="1"/>
    <col min="9997" max="9997" width="10.88671875" style="7" customWidth="1"/>
    <col min="9998" max="9998" width="9.5546875" style="7" customWidth="1"/>
    <col min="9999" max="9999" width="9.33203125" style="7" customWidth="1"/>
    <col min="10000" max="10162" width="11.44140625" style="7" customWidth="1"/>
    <col min="10163" max="10163" width="10" style="7" customWidth="1"/>
    <col min="10164" max="10240" width="6.109375" style="7"/>
    <col min="10241" max="10241" width="12.44140625" style="7" customWidth="1"/>
    <col min="10242" max="10242" width="11.6640625" style="7" customWidth="1"/>
    <col min="10243" max="10245" width="13.33203125" style="7" customWidth="1"/>
    <col min="10246" max="10246" width="11.6640625" style="7" customWidth="1"/>
    <col min="10247" max="10248" width="10.88671875" style="7" customWidth="1"/>
    <col min="10249" max="10249" width="12.6640625" style="7" customWidth="1"/>
    <col min="10250" max="10250" width="15" style="7" customWidth="1"/>
    <col min="10251" max="10251" width="12.109375" style="7" customWidth="1"/>
    <col min="10252" max="10252" width="12.33203125" style="7" customWidth="1"/>
    <col min="10253" max="10253" width="10.88671875" style="7" customWidth="1"/>
    <col min="10254" max="10254" width="9.5546875" style="7" customWidth="1"/>
    <col min="10255" max="10255" width="9.33203125" style="7" customWidth="1"/>
    <col min="10256" max="10418" width="11.44140625" style="7" customWidth="1"/>
    <col min="10419" max="10419" width="10" style="7" customWidth="1"/>
    <col min="10420" max="10496" width="6.109375" style="7"/>
    <col min="10497" max="10497" width="12.44140625" style="7" customWidth="1"/>
    <col min="10498" max="10498" width="11.6640625" style="7" customWidth="1"/>
    <col min="10499" max="10501" width="13.33203125" style="7" customWidth="1"/>
    <col min="10502" max="10502" width="11.6640625" style="7" customWidth="1"/>
    <col min="10503" max="10504" width="10.88671875" style="7" customWidth="1"/>
    <col min="10505" max="10505" width="12.6640625" style="7" customWidth="1"/>
    <col min="10506" max="10506" width="15" style="7" customWidth="1"/>
    <col min="10507" max="10507" width="12.109375" style="7" customWidth="1"/>
    <col min="10508" max="10508" width="12.33203125" style="7" customWidth="1"/>
    <col min="10509" max="10509" width="10.88671875" style="7" customWidth="1"/>
    <col min="10510" max="10510" width="9.5546875" style="7" customWidth="1"/>
    <col min="10511" max="10511" width="9.33203125" style="7" customWidth="1"/>
    <col min="10512" max="10674" width="11.44140625" style="7" customWidth="1"/>
    <col min="10675" max="10675" width="10" style="7" customWidth="1"/>
    <col min="10676" max="10752" width="6.109375" style="7"/>
    <col min="10753" max="10753" width="12.44140625" style="7" customWidth="1"/>
    <col min="10754" max="10754" width="11.6640625" style="7" customWidth="1"/>
    <col min="10755" max="10757" width="13.33203125" style="7" customWidth="1"/>
    <col min="10758" max="10758" width="11.6640625" style="7" customWidth="1"/>
    <col min="10759" max="10760" width="10.88671875" style="7" customWidth="1"/>
    <col min="10761" max="10761" width="12.6640625" style="7" customWidth="1"/>
    <col min="10762" max="10762" width="15" style="7" customWidth="1"/>
    <col min="10763" max="10763" width="12.109375" style="7" customWidth="1"/>
    <col min="10764" max="10764" width="12.33203125" style="7" customWidth="1"/>
    <col min="10765" max="10765" width="10.88671875" style="7" customWidth="1"/>
    <col min="10766" max="10766" width="9.5546875" style="7" customWidth="1"/>
    <col min="10767" max="10767" width="9.33203125" style="7" customWidth="1"/>
    <col min="10768" max="10930" width="11.44140625" style="7" customWidth="1"/>
    <col min="10931" max="10931" width="10" style="7" customWidth="1"/>
    <col min="10932" max="11008" width="6.109375" style="7"/>
    <col min="11009" max="11009" width="12.44140625" style="7" customWidth="1"/>
    <col min="11010" max="11010" width="11.6640625" style="7" customWidth="1"/>
    <col min="11011" max="11013" width="13.33203125" style="7" customWidth="1"/>
    <col min="11014" max="11014" width="11.6640625" style="7" customWidth="1"/>
    <col min="11015" max="11016" width="10.88671875" style="7" customWidth="1"/>
    <col min="11017" max="11017" width="12.6640625" style="7" customWidth="1"/>
    <col min="11018" max="11018" width="15" style="7" customWidth="1"/>
    <col min="11019" max="11019" width="12.109375" style="7" customWidth="1"/>
    <col min="11020" max="11020" width="12.33203125" style="7" customWidth="1"/>
    <col min="11021" max="11021" width="10.88671875" style="7" customWidth="1"/>
    <col min="11022" max="11022" width="9.5546875" style="7" customWidth="1"/>
    <col min="11023" max="11023" width="9.33203125" style="7" customWidth="1"/>
    <col min="11024" max="11186" width="11.44140625" style="7" customWidth="1"/>
    <col min="11187" max="11187" width="10" style="7" customWidth="1"/>
    <col min="11188" max="11264" width="6.109375" style="7"/>
    <col min="11265" max="11265" width="12.44140625" style="7" customWidth="1"/>
    <col min="11266" max="11266" width="11.6640625" style="7" customWidth="1"/>
    <col min="11267" max="11269" width="13.33203125" style="7" customWidth="1"/>
    <col min="11270" max="11270" width="11.6640625" style="7" customWidth="1"/>
    <col min="11271" max="11272" width="10.88671875" style="7" customWidth="1"/>
    <col min="11273" max="11273" width="12.6640625" style="7" customWidth="1"/>
    <col min="11274" max="11274" width="15" style="7" customWidth="1"/>
    <col min="11275" max="11275" width="12.109375" style="7" customWidth="1"/>
    <col min="11276" max="11276" width="12.33203125" style="7" customWidth="1"/>
    <col min="11277" max="11277" width="10.88671875" style="7" customWidth="1"/>
    <col min="11278" max="11278" width="9.5546875" style="7" customWidth="1"/>
    <col min="11279" max="11279" width="9.33203125" style="7" customWidth="1"/>
    <col min="11280" max="11442" width="11.44140625" style="7" customWidth="1"/>
    <col min="11443" max="11443" width="10" style="7" customWidth="1"/>
    <col min="11444" max="11520" width="6.109375" style="7"/>
    <col min="11521" max="11521" width="12.44140625" style="7" customWidth="1"/>
    <col min="11522" max="11522" width="11.6640625" style="7" customWidth="1"/>
    <col min="11523" max="11525" width="13.33203125" style="7" customWidth="1"/>
    <col min="11526" max="11526" width="11.6640625" style="7" customWidth="1"/>
    <col min="11527" max="11528" width="10.88671875" style="7" customWidth="1"/>
    <col min="11529" max="11529" width="12.6640625" style="7" customWidth="1"/>
    <col min="11530" max="11530" width="15" style="7" customWidth="1"/>
    <col min="11531" max="11531" width="12.109375" style="7" customWidth="1"/>
    <col min="11532" max="11532" width="12.33203125" style="7" customWidth="1"/>
    <col min="11533" max="11533" width="10.88671875" style="7" customWidth="1"/>
    <col min="11534" max="11534" width="9.5546875" style="7" customWidth="1"/>
    <col min="11535" max="11535" width="9.33203125" style="7" customWidth="1"/>
    <col min="11536" max="11698" width="11.44140625" style="7" customWidth="1"/>
    <col min="11699" max="11699" width="10" style="7" customWidth="1"/>
    <col min="11700" max="11776" width="6.109375" style="7"/>
    <col min="11777" max="11777" width="12.44140625" style="7" customWidth="1"/>
    <col min="11778" max="11778" width="11.6640625" style="7" customWidth="1"/>
    <col min="11779" max="11781" width="13.33203125" style="7" customWidth="1"/>
    <col min="11782" max="11782" width="11.6640625" style="7" customWidth="1"/>
    <col min="11783" max="11784" width="10.88671875" style="7" customWidth="1"/>
    <col min="11785" max="11785" width="12.6640625" style="7" customWidth="1"/>
    <col min="11786" max="11786" width="15" style="7" customWidth="1"/>
    <col min="11787" max="11787" width="12.109375" style="7" customWidth="1"/>
    <col min="11788" max="11788" width="12.33203125" style="7" customWidth="1"/>
    <col min="11789" max="11789" width="10.88671875" style="7" customWidth="1"/>
    <col min="11790" max="11790" width="9.5546875" style="7" customWidth="1"/>
    <col min="11791" max="11791" width="9.33203125" style="7" customWidth="1"/>
    <col min="11792" max="11954" width="11.44140625" style="7" customWidth="1"/>
    <col min="11955" max="11955" width="10" style="7" customWidth="1"/>
    <col min="11956" max="12032" width="6.109375" style="7"/>
    <col min="12033" max="12033" width="12.44140625" style="7" customWidth="1"/>
    <col min="12034" max="12034" width="11.6640625" style="7" customWidth="1"/>
    <col min="12035" max="12037" width="13.33203125" style="7" customWidth="1"/>
    <col min="12038" max="12038" width="11.6640625" style="7" customWidth="1"/>
    <col min="12039" max="12040" width="10.88671875" style="7" customWidth="1"/>
    <col min="12041" max="12041" width="12.6640625" style="7" customWidth="1"/>
    <col min="12042" max="12042" width="15" style="7" customWidth="1"/>
    <col min="12043" max="12043" width="12.109375" style="7" customWidth="1"/>
    <col min="12044" max="12044" width="12.33203125" style="7" customWidth="1"/>
    <col min="12045" max="12045" width="10.88671875" style="7" customWidth="1"/>
    <col min="12046" max="12046" width="9.5546875" style="7" customWidth="1"/>
    <col min="12047" max="12047" width="9.33203125" style="7" customWidth="1"/>
    <col min="12048" max="12210" width="11.44140625" style="7" customWidth="1"/>
    <col min="12211" max="12211" width="10" style="7" customWidth="1"/>
    <col min="12212" max="12288" width="6.109375" style="7"/>
    <col min="12289" max="12289" width="12.44140625" style="7" customWidth="1"/>
    <col min="12290" max="12290" width="11.6640625" style="7" customWidth="1"/>
    <col min="12291" max="12293" width="13.33203125" style="7" customWidth="1"/>
    <col min="12294" max="12294" width="11.6640625" style="7" customWidth="1"/>
    <col min="12295" max="12296" width="10.88671875" style="7" customWidth="1"/>
    <col min="12297" max="12297" width="12.6640625" style="7" customWidth="1"/>
    <col min="12298" max="12298" width="15" style="7" customWidth="1"/>
    <col min="12299" max="12299" width="12.109375" style="7" customWidth="1"/>
    <col min="12300" max="12300" width="12.33203125" style="7" customWidth="1"/>
    <col min="12301" max="12301" width="10.88671875" style="7" customWidth="1"/>
    <col min="12302" max="12302" width="9.5546875" style="7" customWidth="1"/>
    <col min="12303" max="12303" width="9.33203125" style="7" customWidth="1"/>
    <col min="12304" max="12466" width="11.44140625" style="7" customWidth="1"/>
    <col min="12467" max="12467" width="10" style="7" customWidth="1"/>
    <col min="12468" max="12544" width="6.109375" style="7"/>
    <col min="12545" max="12545" width="12.44140625" style="7" customWidth="1"/>
    <col min="12546" max="12546" width="11.6640625" style="7" customWidth="1"/>
    <col min="12547" max="12549" width="13.33203125" style="7" customWidth="1"/>
    <col min="12550" max="12550" width="11.6640625" style="7" customWidth="1"/>
    <col min="12551" max="12552" width="10.88671875" style="7" customWidth="1"/>
    <col min="12553" max="12553" width="12.6640625" style="7" customWidth="1"/>
    <col min="12554" max="12554" width="15" style="7" customWidth="1"/>
    <col min="12555" max="12555" width="12.109375" style="7" customWidth="1"/>
    <col min="12556" max="12556" width="12.33203125" style="7" customWidth="1"/>
    <col min="12557" max="12557" width="10.88671875" style="7" customWidth="1"/>
    <col min="12558" max="12558" width="9.5546875" style="7" customWidth="1"/>
    <col min="12559" max="12559" width="9.33203125" style="7" customWidth="1"/>
    <col min="12560" max="12722" width="11.44140625" style="7" customWidth="1"/>
    <col min="12723" max="12723" width="10" style="7" customWidth="1"/>
    <col min="12724" max="12800" width="6.109375" style="7"/>
    <col min="12801" max="12801" width="12.44140625" style="7" customWidth="1"/>
    <col min="12802" max="12802" width="11.6640625" style="7" customWidth="1"/>
    <col min="12803" max="12805" width="13.33203125" style="7" customWidth="1"/>
    <col min="12806" max="12806" width="11.6640625" style="7" customWidth="1"/>
    <col min="12807" max="12808" width="10.88671875" style="7" customWidth="1"/>
    <col min="12809" max="12809" width="12.6640625" style="7" customWidth="1"/>
    <col min="12810" max="12810" width="15" style="7" customWidth="1"/>
    <col min="12811" max="12811" width="12.109375" style="7" customWidth="1"/>
    <col min="12812" max="12812" width="12.33203125" style="7" customWidth="1"/>
    <col min="12813" max="12813" width="10.88671875" style="7" customWidth="1"/>
    <col min="12814" max="12814" width="9.5546875" style="7" customWidth="1"/>
    <col min="12815" max="12815" width="9.33203125" style="7" customWidth="1"/>
    <col min="12816" max="12978" width="11.44140625" style="7" customWidth="1"/>
    <col min="12979" max="12979" width="10" style="7" customWidth="1"/>
    <col min="12980" max="13056" width="6.109375" style="7"/>
    <col min="13057" max="13057" width="12.44140625" style="7" customWidth="1"/>
    <col min="13058" max="13058" width="11.6640625" style="7" customWidth="1"/>
    <col min="13059" max="13061" width="13.33203125" style="7" customWidth="1"/>
    <col min="13062" max="13062" width="11.6640625" style="7" customWidth="1"/>
    <col min="13063" max="13064" width="10.88671875" style="7" customWidth="1"/>
    <col min="13065" max="13065" width="12.6640625" style="7" customWidth="1"/>
    <col min="13066" max="13066" width="15" style="7" customWidth="1"/>
    <col min="13067" max="13067" width="12.109375" style="7" customWidth="1"/>
    <col min="13068" max="13068" width="12.33203125" style="7" customWidth="1"/>
    <col min="13069" max="13069" width="10.88671875" style="7" customWidth="1"/>
    <col min="13070" max="13070" width="9.5546875" style="7" customWidth="1"/>
    <col min="13071" max="13071" width="9.33203125" style="7" customWidth="1"/>
    <col min="13072" max="13234" width="11.44140625" style="7" customWidth="1"/>
    <col min="13235" max="13235" width="10" style="7" customWidth="1"/>
    <col min="13236" max="13312" width="6.109375" style="7"/>
    <col min="13313" max="13313" width="12.44140625" style="7" customWidth="1"/>
    <col min="13314" max="13314" width="11.6640625" style="7" customWidth="1"/>
    <col min="13315" max="13317" width="13.33203125" style="7" customWidth="1"/>
    <col min="13318" max="13318" width="11.6640625" style="7" customWidth="1"/>
    <col min="13319" max="13320" width="10.88671875" style="7" customWidth="1"/>
    <col min="13321" max="13321" width="12.6640625" style="7" customWidth="1"/>
    <col min="13322" max="13322" width="15" style="7" customWidth="1"/>
    <col min="13323" max="13323" width="12.109375" style="7" customWidth="1"/>
    <col min="13324" max="13324" width="12.33203125" style="7" customWidth="1"/>
    <col min="13325" max="13325" width="10.88671875" style="7" customWidth="1"/>
    <col min="13326" max="13326" width="9.5546875" style="7" customWidth="1"/>
    <col min="13327" max="13327" width="9.33203125" style="7" customWidth="1"/>
    <col min="13328" max="13490" width="11.44140625" style="7" customWidth="1"/>
    <col min="13491" max="13491" width="10" style="7" customWidth="1"/>
    <col min="13492" max="13568" width="6.109375" style="7"/>
    <col min="13569" max="13569" width="12.44140625" style="7" customWidth="1"/>
    <col min="13570" max="13570" width="11.6640625" style="7" customWidth="1"/>
    <col min="13571" max="13573" width="13.33203125" style="7" customWidth="1"/>
    <col min="13574" max="13574" width="11.6640625" style="7" customWidth="1"/>
    <col min="13575" max="13576" width="10.88671875" style="7" customWidth="1"/>
    <col min="13577" max="13577" width="12.6640625" style="7" customWidth="1"/>
    <col min="13578" max="13578" width="15" style="7" customWidth="1"/>
    <col min="13579" max="13579" width="12.109375" style="7" customWidth="1"/>
    <col min="13580" max="13580" width="12.33203125" style="7" customWidth="1"/>
    <col min="13581" max="13581" width="10.88671875" style="7" customWidth="1"/>
    <col min="13582" max="13582" width="9.5546875" style="7" customWidth="1"/>
    <col min="13583" max="13583" width="9.33203125" style="7" customWidth="1"/>
    <col min="13584" max="13746" width="11.44140625" style="7" customWidth="1"/>
    <col min="13747" max="13747" width="10" style="7" customWidth="1"/>
    <col min="13748" max="13824" width="6.109375" style="7"/>
    <col min="13825" max="13825" width="12.44140625" style="7" customWidth="1"/>
    <col min="13826" max="13826" width="11.6640625" style="7" customWidth="1"/>
    <col min="13827" max="13829" width="13.33203125" style="7" customWidth="1"/>
    <col min="13830" max="13830" width="11.6640625" style="7" customWidth="1"/>
    <col min="13831" max="13832" width="10.88671875" style="7" customWidth="1"/>
    <col min="13833" max="13833" width="12.6640625" style="7" customWidth="1"/>
    <col min="13834" max="13834" width="15" style="7" customWidth="1"/>
    <col min="13835" max="13835" width="12.109375" style="7" customWidth="1"/>
    <col min="13836" max="13836" width="12.33203125" style="7" customWidth="1"/>
    <col min="13837" max="13837" width="10.88671875" style="7" customWidth="1"/>
    <col min="13838" max="13838" width="9.5546875" style="7" customWidth="1"/>
    <col min="13839" max="13839" width="9.33203125" style="7" customWidth="1"/>
    <col min="13840" max="14002" width="11.44140625" style="7" customWidth="1"/>
    <col min="14003" max="14003" width="10" style="7" customWidth="1"/>
    <col min="14004" max="14080" width="6.109375" style="7"/>
    <col min="14081" max="14081" width="12.44140625" style="7" customWidth="1"/>
    <col min="14082" max="14082" width="11.6640625" style="7" customWidth="1"/>
    <col min="14083" max="14085" width="13.33203125" style="7" customWidth="1"/>
    <col min="14086" max="14086" width="11.6640625" style="7" customWidth="1"/>
    <col min="14087" max="14088" width="10.88671875" style="7" customWidth="1"/>
    <col min="14089" max="14089" width="12.6640625" style="7" customWidth="1"/>
    <col min="14090" max="14090" width="15" style="7" customWidth="1"/>
    <col min="14091" max="14091" width="12.109375" style="7" customWidth="1"/>
    <col min="14092" max="14092" width="12.33203125" style="7" customWidth="1"/>
    <col min="14093" max="14093" width="10.88671875" style="7" customWidth="1"/>
    <col min="14094" max="14094" width="9.5546875" style="7" customWidth="1"/>
    <col min="14095" max="14095" width="9.33203125" style="7" customWidth="1"/>
    <col min="14096" max="14258" width="11.44140625" style="7" customWidth="1"/>
    <col min="14259" max="14259" width="10" style="7" customWidth="1"/>
    <col min="14260" max="14336" width="6.109375" style="7"/>
    <col min="14337" max="14337" width="12.44140625" style="7" customWidth="1"/>
    <col min="14338" max="14338" width="11.6640625" style="7" customWidth="1"/>
    <col min="14339" max="14341" width="13.33203125" style="7" customWidth="1"/>
    <col min="14342" max="14342" width="11.6640625" style="7" customWidth="1"/>
    <col min="14343" max="14344" width="10.88671875" style="7" customWidth="1"/>
    <col min="14345" max="14345" width="12.6640625" style="7" customWidth="1"/>
    <col min="14346" max="14346" width="15" style="7" customWidth="1"/>
    <col min="14347" max="14347" width="12.109375" style="7" customWidth="1"/>
    <col min="14348" max="14348" width="12.33203125" style="7" customWidth="1"/>
    <col min="14349" max="14349" width="10.88671875" style="7" customWidth="1"/>
    <col min="14350" max="14350" width="9.5546875" style="7" customWidth="1"/>
    <col min="14351" max="14351" width="9.33203125" style="7" customWidth="1"/>
    <col min="14352" max="14514" width="11.44140625" style="7" customWidth="1"/>
    <col min="14515" max="14515" width="10" style="7" customWidth="1"/>
    <col min="14516" max="14592" width="6.109375" style="7"/>
    <col min="14593" max="14593" width="12.44140625" style="7" customWidth="1"/>
    <col min="14594" max="14594" width="11.6640625" style="7" customWidth="1"/>
    <col min="14595" max="14597" width="13.33203125" style="7" customWidth="1"/>
    <col min="14598" max="14598" width="11.6640625" style="7" customWidth="1"/>
    <col min="14599" max="14600" width="10.88671875" style="7" customWidth="1"/>
    <col min="14601" max="14601" width="12.6640625" style="7" customWidth="1"/>
    <col min="14602" max="14602" width="15" style="7" customWidth="1"/>
    <col min="14603" max="14603" width="12.109375" style="7" customWidth="1"/>
    <col min="14604" max="14604" width="12.33203125" style="7" customWidth="1"/>
    <col min="14605" max="14605" width="10.88671875" style="7" customWidth="1"/>
    <col min="14606" max="14606" width="9.5546875" style="7" customWidth="1"/>
    <col min="14607" max="14607" width="9.33203125" style="7" customWidth="1"/>
    <col min="14608" max="14770" width="11.44140625" style="7" customWidth="1"/>
    <col min="14771" max="14771" width="10" style="7" customWidth="1"/>
    <col min="14772" max="14848" width="6.109375" style="7"/>
    <col min="14849" max="14849" width="12.44140625" style="7" customWidth="1"/>
    <col min="14850" max="14850" width="11.6640625" style="7" customWidth="1"/>
    <col min="14851" max="14853" width="13.33203125" style="7" customWidth="1"/>
    <col min="14854" max="14854" width="11.6640625" style="7" customWidth="1"/>
    <col min="14855" max="14856" width="10.88671875" style="7" customWidth="1"/>
    <col min="14857" max="14857" width="12.6640625" style="7" customWidth="1"/>
    <col min="14858" max="14858" width="15" style="7" customWidth="1"/>
    <col min="14859" max="14859" width="12.109375" style="7" customWidth="1"/>
    <col min="14860" max="14860" width="12.33203125" style="7" customWidth="1"/>
    <col min="14861" max="14861" width="10.88671875" style="7" customWidth="1"/>
    <col min="14862" max="14862" width="9.5546875" style="7" customWidth="1"/>
    <col min="14863" max="14863" width="9.33203125" style="7" customWidth="1"/>
    <col min="14864" max="15026" width="11.44140625" style="7" customWidth="1"/>
    <col min="15027" max="15027" width="10" style="7" customWidth="1"/>
    <col min="15028" max="15104" width="6.109375" style="7"/>
    <col min="15105" max="15105" width="12.44140625" style="7" customWidth="1"/>
    <col min="15106" max="15106" width="11.6640625" style="7" customWidth="1"/>
    <col min="15107" max="15109" width="13.33203125" style="7" customWidth="1"/>
    <col min="15110" max="15110" width="11.6640625" style="7" customWidth="1"/>
    <col min="15111" max="15112" width="10.88671875" style="7" customWidth="1"/>
    <col min="15113" max="15113" width="12.6640625" style="7" customWidth="1"/>
    <col min="15114" max="15114" width="15" style="7" customWidth="1"/>
    <col min="15115" max="15115" width="12.109375" style="7" customWidth="1"/>
    <col min="15116" max="15116" width="12.33203125" style="7" customWidth="1"/>
    <col min="15117" max="15117" width="10.88671875" style="7" customWidth="1"/>
    <col min="15118" max="15118" width="9.5546875" style="7" customWidth="1"/>
    <col min="15119" max="15119" width="9.33203125" style="7" customWidth="1"/>
    <col min="15120" max="15282" width="11.44140625" style="7" customWidth="1"/>
    <col min="15283" max="15283" width="10" style="7" customWidth="1"/>
    <col min="15284" max="15360" width="6.109375" style="7"/>
    <col min="15361" max="15361" width="12.44140625" style="7" customWidth="1"/>
    <col min="15362" max="15362" width="11.6640625" style="7" customWidth="1"/>
    <col min="15363" max="15365" width="13.33203125" style="7" customWidth="1"/>
    <col min="15366" max="15366" width="11.6640625" style="7" customWidth="1"/>
    <col min="15367" max="15368" width="10.88671875" style="7" customWidth="1"/>
    <col min="15369" max="15369" width="12.6640625" style="7" customWidth="1"/>
    <col min="15370" max="15370" width="15" style="7" customWidth="1"/>
    <col min="15371" max="15371" width="12.109375" style="7" customWidth="1"/>
    <col min="15372" max="15372" width="12.33203125" style="7" customWidth="1"/>
    <col min="15373" max="15373" width="10.88671875" style="7" customWidth="1"/>
    <col min="15374" max="15374" width="9.5546875" style="7" customWidth="1"/>
    <col min="15375" max="15375" width="9.33203125" style="7" customWidth="1"/>
    <col min="15376" max="15538" width="11.44140625" style="7" customWidth="1"/>
    <col min="15539" max="15539" width="10" style="7" customWidth="1"/>
    <col min="15540" max="15616" width="6.109375" style="7"/>
    <col min="15617" max="15617" width="12.44140625" style="7" customWidth="1"/>
    <col min="15618" max="15618" width="11.6640625" style="7" customWidth="1"/>
    <col min="15619" max="15621" width="13.33203125" style="7" customWidth="1"/>
    <col min="15622" max="15622" width="11.6640625" style="7" customWidth="1"/>
    <col min="15623" max="15624" width="10.88671875" style="7" customWidth="1"/>
    <col min="15625" max="15625" width="12.6640625" style="7" customWidth="1"/>
    <col min="15626" max="15626" width="15" style="7" customWidth="1"/>
    <col min="15627" max="15627" width="12.109375" style="7" customWidth="1"/>
    <col min="15628" max="15628" width="12.33203125" style="7" customWidth="1"/>
    <col min="15629" max="15629" width="10.88671875" style="7" customWidth="1"/>
    <col min="15630" max="15630" width="9.5546875" style="7" customWidth="1"/>
    <col min="15631" max="15631" width="9.33203125" style="7" customWidth="1"/>
    <col min="15632" max="15794" width="11.44140625" style="7" customWidth="1"/>
    <col min="15795" max="15795" width="10" style="7" customWidth="1"/>
    <col min="15796" max="15872" width="6.109375" style="7"/>
    <col min="15873" max="15873" width="12.44140625" style="7" customWidth="1"/>
    <col min="15874" max="15874" width="11.6640625" style="7" customWidth="1"/>
    <col min="15875" max="15877" width="13.33203125" style="7" customWidth="1"/>
    <col min="15878" max="15878" width="11.6640625" style="7" customWidth="1"/>
    <col min="15879" max="15880" width="10.88671875" style="7" customWidth="1"/>
    <col min="15881" max="15881" width="12.6640625" style="7" customWidth="1"/>
    <col min="15882" max="15882" width="15" style="7" customWidth="1"/>
    <col min="15883" max="15883" width="12.109375" style="7" customWidth="1"/>
    <col min="15884" max="15884" width="12.33203125" style="7" customWidth="1"/>
    <col min="15885" max="15885" width="10.88671875" style="7" customWidth="1"/>
    <col min="15886" max="15886" width="9.5546875" style="7" customWidth="1"/>
    <col min="15887" max="15887" width="9.33203125" style="7" customWidth="1"/>
    <col min="15888" max="16050" width="11.44140625" style="7" customWidth="1"/>
    <col min="16051" max="16051" width="10" style="7" customWidth="1"/>
    <col min="16052" max="16128" width="6.109375" style="7"/>
    <col min="16129" max="16129" width="12.44140625" style="7" customWidth="1"/>
    <col min="16130" max="16130" width="11.6640625" style="7" customWidth="1"/>
    <col min="16131" max="16133" width="13.33203125" style="7" customWidth="1"/>
    <col min="16134" max="16134" width="11.6640625" style="7" customWidth="1"/>
    <col min="16135" max="16136" width="10.88671875" style="7" customWidth="1"/>
    <col min="16137" max="16137" width="12.6640625" style="7" customWidth="1"/>
    <col min="16138" max="16138" width="15" style="7" customWidth="1"/>
    <col min="16139" max="16139" width="12.109375" style="7" customWidth="1"/>
    <col min="16140" max="16140" width="12.33203125" style="7" customWidth="1"/>
    <col min="16141" max="16141" width="10.88671875" style="7" customWidth="1"/>
    <col min="16142" max="16142" width="9.5546875" style="7" customWidth="1"/>
    <col min="16143" max="16143" width="9.33203125" style="7" customWidth="1"/>
    <col min="16144" max="16306" width="11.44140625" style="7" customWidth="1"/>
    <col min="16307" max="16307" width="10" style="7" customWidth="1"/>
    <col min="16308" max="16384" width="6.109375" style="7"/>
  </cols>
  <sheetData>
    <row r="1" spans="1:15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3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3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3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3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3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3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3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3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3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3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3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3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3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3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3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3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3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3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3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3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3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3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3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3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3"/>
    <row r="27" spans="1:15" ht="15" hidden="1" customHeight="1" x14ac:dyDescent="0.3"/>
    <row r="28" spans="1:15" ht="15" hidden="1" customHeight="1" x14ac:dyDescent="0.3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3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3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3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3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3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3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3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3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3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3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3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3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3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3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3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3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3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3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3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3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3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3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3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3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3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3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3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3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3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3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3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3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3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3"/>
    <row r="63" spans="1:15" ht="15" hidden="1" customHeight="1" x14ac:dyDescent="0.3"/>
    <row r="64" spans="1:15" ht="15" hidden="1" customHeight="1" x14ac:dyDescent="0.3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3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3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3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3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3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3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3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3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3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3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3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3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3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3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3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3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3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3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3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3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3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3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3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3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3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3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3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3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3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3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3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3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3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3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3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3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3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3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3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3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3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3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3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3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3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3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3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3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3"/>
    <row r="117" spans="1:15" ht="15" hidden="1" customHeight="1" x14ac:dyDescent="0.3"/>
    <row r="118" spans="1:15" ht="15" hidden="1" customHeight="1" x14ac:dyDescent="0.3"/>
    <row r="119" spans="1:15" ht="58.5" customHeight="1" x14ac:dyDescent="0.3"/>
    <row r="120" spans="1:15" ht="41.25" customHeight="1" x14ac:dyDescent="0.4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" x14ac:dyDescent="0.35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3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3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5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5">
      <c r="A127" s="25" t="s">
        <v>19</v>
      </c>
      <c r="B127" s="26">
        <f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5">
      <c r="A128" s="29" t="s">
        <v>20</v>
      </c>
      <c r="B128" s="26">
        <f>+SUM(C128:E128)</f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5">
      <c r="A129" s="25" t="s">
        <v>21</v>
      </c>
      <c r="B129" s="26"/>
      <c r="C129" s="27"/>
      <c r="D129" s="27"/>
      <c r="E129" s="27"/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5">
      <c r="A130" s="29" t="s">
        <v>22</v>
      </c>
      <c r="B130" s="26"/>
      <c r="C130" s="27"/>
      <c r="D130" s="27"/>
      <c r="E130" s="27"/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5">
      <c r="A131" s="29" t="s">
        <v>23</v>
      </c>
      <c r="B131" s="26"/>
      <c r="C131" s="27"/>
      <c r="D131" s="27"/>
      <c r="E131" s="27"/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5">
      <c r="A132" s="29" t="s">
        <v>24</v>
      </c>
      <c r="B132" s="26"/>
      <c r="C132" s="27"/>
      <c r="D132" s="27"/>
      <c r="E132" s="27"/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5">
      <c r="A133" s="29" t="s">
        <v>25</v>
      </c>
      <c r="B133" s="26"/>
      <c r="C133" s="27"/>
      <c r="D133" s="27"/>
      <c r="E133" s="27"/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5">
      <c r="A134" s="29" t="s">
        <v>26</v>
      </c>
      <c r="B134" s="26"/>
      <c r="C134" s="27"/>
      <c r="D134" s="27"/>
      <c r="E134" s="27"/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5">
      <c r="A135" s="29" t="s">
        <v>27</v>
      </c>
      <c r="B135" s="26"/>
      <c r="C135" s="27"/>
      <c r="D135" s="27"/>
      <c r="E135" s="27"/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5">
      <c r="A136" s="29" t="s">
        <v>28</v>
      </c>
      <c r="B136" s="26"/>
      <c r="C136" s="27"/>
      <c r="D136" s="27"/>
      <c r="E136" s="27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customHeight="1" x14ac:dyDescent="0.35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customHeight="1" x14ac:dyDescent="0.35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9.5" customHeight="1" x14ac:dyDescent="0.35">
      <c r="A139" s="34" t="s">
        <v>15</v>
      </c>
      <c r="B139" s="35">
        <f>SUM(C139:E139)</f>
        <v>269</v>
      </c>
      <c r="C139" s="34">
        <f>SUM(C127:C138)</f>
        <v>112</v>
      </c>
      <c r="D139" s="34">
        <f>SUM(D127:D138)</f>
        <v>67</v>
      </c>
      <c r="E139" s="34">
        <f>SUM(E127:E138)</f>
        <v>90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3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3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5" customHeight="1" x14ac:dyDescent="0.3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5" customHeight="1" x14ac:dyDescent="0.3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3">
      <c r="A145" s="25" t="s">
        <v>19</v>
      </c>
      <c r="B145" s="48">
        <f>SUM(C145:H145)</f>
        <v>137</v>
      </c>
      <c r="C145" s="49">
        <v>0</v>
      </c>
      <c r="D145" s="49">
        <v>16</v>
      </c>
      <c r="E145" s="49">
        <v>34</v>
      </c>
      <c r="F145" s="49">
        <v>48</v>
      </c>
      <c r="G145" s="49">
        <v>32</v>
      </c>
      <c r="H145" s="49">
        <v>7</v>
      </c>
      <c r="I145" s="38"/>
      <c r="J145" s="38"/>
      <c r="K145" s="38"/>
      <c r="L145" s="38"/>
      <c r="M145" s="38"/>
      <c r="N145" s="47"/>
    </row>
    <row r="146" spans="1:15" ht="15" customHeight="1" x14ac:dyDescent="0.3">
      <c r="A146" s="29" t="s">
        <v>20</v>
      </c>
      <c r="B146" s="50">
        <v>132</v>
      </c>
      <c r="C146" s="51">
        <v>0</v>
      </c>
      <c r="D146" s="51">
        <v>24</v>
      </c>
      <c r="E146" s="51">
        <v>30</v>
      </c>
      <c r="F146" s="51">
        <v>42</v>
      </c>
      <c r="G146" s="51">
        <v>27</v>
      </c>
      <c r="H146" s="51">
        <v>9</v>
      </c>
      <c r="I146" s="38"/>
      <c r="J146" s="38"/>
      <c r="K146" s="38"/>
      <c r="L146" s="38"/>
      <c r="M146" s="38"/>
      <c r="N146" s="47"/>
    </row>
    <row r="147" spans="1:15" ht="15" customHeight="1" x14ac:dyDescent="0.3">
      <c r="A147" s="29" t="s">
        <v>21</v>
      </c>
      <c r="B147" s="50"/>
      <c r="C147" s="51"/>
      <c r="D147" s="51"/>
      <c r="E147" s="51"/>
      <c r="F147" s="51"/>
      <c r="G147" s="51"/>
      <c r="H147" s="51"/>
      <c r="I147" s="38"/>
      <c r="J147" s="38"/>
      <c r="K147" s="38"/>
      <c r="L147" s="38"/>
      <c r="M147" s="38"/>
      <c r="N147" s="47"/>
    </row>
    <row r="148" spans="1:15" ht="15" customHeight="1" x14ac:dyDescent="0.3">
      <c r="A148" s="29" t="s">
        <v>22</v>
      </c>
      <c r="B148" s="50"/>
      <c r="C148" s="51"/>
      <c r="D148" s="51"/>
      <c r="E148" s="51"/>
      <c r="F148" s="51"/>
      <c r="G148" s="51"/>
      <c r="H148" s="51"/>
      <c r="I148" s="38"/>
      <c r="J148" s="38"/>
      <c r="K148" s="38"/>
      <c r="L148" s="38"/>
      <c r="M148" s="38"/>
      <c r="N148" s="47"/>
    </row>
    <row r="149" spans="1:15" ht="15" customHeight="1" x14ac:dyDescent="0.3">
      <c r="A149" s="29" t="s">
        <v>23</v>
      </c>
      <c r="B149" s="50"/>
      <c r="C149" s="51"/>
      <c r="D149" s="51"/>
      <c r="E149" s="51"/>
      <c r="F149" s="51"/>
      <c r="G149" s="51"/>
      <c r="H149" s="51"/>
      <c r="I149" s="38"/>
      <c r="J149" s="38"/>
      <c r="K149" s="38"/>
      <c r="L149" s="38"/>
      <c r="M149" s="38"/>
      <c r="N149" s="47"/>
    </row>
    <row r="150" spans="1:15" ht="15" customHeight="1" x14ac:dyDescent="0.3">
      <c r="A150" s="29" t="s">
        <v>24</v>
      </c>
      <c r="B150" s="50"/>
      <c r="C150" s="51"/>
      <c r="D150" s="51"/>
      <c r="E150" s="51"/>
      <c r="F150" s="51"/>
      <c r="G150" s="51"/>
      <c r="H150" s="51"/>
      <c r="I150" s="38"/>
      <c r="J150" s="38"/>
      <c r="K150" s="38"/>
      <c r="L150" s="38"/>
      <c r="M150" s="38"/>
      <c r="N150" s="47"/>
    </row>
    <row r="151" spans="1:15" ht="15" customHeight="1" x14ac:dyDescent="0.3">
      <c r="A151" s="29" t="s">
        <v>25</v>
      </c>
      <c r="B151" s="50"/>
      <c r="C151" s="51"/>
      <c r="D151" s="51"/>
      <c r="E151" s="51"/>
      <c r="F151" s="51"/>
      <c r="G151" s="51"/>
      <c r="H151" s="51"/>
      <c r="I151" s="38"/>
      <c r="J151" s="38"/>
      <c r="K151" s="38"/>
      <c r="L151" s="38"/>
      <c r="M151" s="38"/>
      <c r="N151" s="47"/>
    </row>
    <row r="152" spans="1:15" ht="15" customHeight="1" x14ac:dyDescent="0.3">
      <c r="A152" s="29" t="s">
        <v>26</v>
      </c>
      <c r="B152" s="50"/>
      <c r="C152" s="51"/>
      <c r="D152" s="51"/>
      <c r="E152" s="51"/>
      <c r="F152" s="51"/>
      <c r="G152" s="51"/>
      <c r="H152" s="51"/>
      <c r="I152" s="38"/>
      <c r="J152" s="38"/>
      <c r="K152" s="38"/>
      <c r="L152" s="38"/>
      <c r="M152" s="38"/>
      <c r="N152" s="47"/>
    </row>
    <row r="153" spans="1:15" ht="15" customHeight="1" x14ac:dyDescent="0.3">
      <c r="A153" s="29" t="s">
        <v>27</v>
      </c>
      <c r="B153" s="50"/>
      <c r="C153" s="51"/>
      <c r="D153" s="51"/>
      <c r="E153" s="51"/>
      <c r="F153" s="51"/>
      <c r="G153" s="51"/>
      <c r="H153" s="51"/>
      <c r="I153" s="38"/>
      <c r="J153" s="38"/>
      <c r="K153" s="38"/>
      <c r="L153" s="38"/>
      <c r="M153" s="38"/>
      <c r="N153" s="47"/>
    </row>
    <row r="154" spans="1:15" ht="15" customHeight="1" x14ac:dyDescent="0.3">
      <c r="A154" s="29" t="s">
        <v>28</v>
      </c>
      <c r="B154" s="50"/>
      <c r="C154" s="51"/>
      <c r="D154" s="51"/>
      <c r="E154" s="51"/>
      <c r="F154" s="51"/>
      <c r="G154" s="51"/>
      <c r="H154" s="51"/>
      <c r="I154" s="38"/>
      <c r="J154" s="38"/>
      <c r="K154" s="38"/>
      <c r="L154" s="38"/>
      <c r="M154" s="38"/>
      <c r="N154" s="47"/>
    </row>
    <row r="155" spans="1:15" ht="15" customHeight="1" x14ac:dyDescent="0.3">
      <c r="A155" s="29" t="s">
        <v>29</v>
      </c>
      <c r="B155" s="50"/>
      <c r="C155" s="51"/>
      <c r="D155" s="51"/>
      <c r="E155" s="51"/>
      <c r="F155" s="51"/>
      <c r="G155" s="51"/>
      <c r="H155" s="51"/>
      <c r="I155" s="38"/>
      <c r="J155" s="38"/>
      <c r="K155" s="38"/>
      <c r="L155" s="38"/>
      <c r="M155" s="38"/>
      <c r="N155" s="47"/>
    </row>
    <row r="156" spans="1:15" ht="15" customHeight="1" x14ac:dyDescent="0.3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5" customHeight="1" x14ac:dyDescent="0.3">
      <c r="A157" s="54" t="s">
        <v>15</v>
      </c>
      <c r="B157" s="55">
        <f>SUM(C157:H157)</f>
        <v>269</v>
      </c>
      <c r="C157" s="54">
        <f t="shared" ref="C157:H157" si="0">SUM(C145:C156)</f>
        <v>0</v>
      </c>
      <c r="D157" s="54">
        <f>SUM(D145:D156)</f>
        <v>40</v>
      </c>
      <c r="E157" s="54">
        <f t="shared" si="0"/>
        <v>64</v>
      </c>
      <c r="F157" s="54">
        <f>SUM(F145:F156)</f>
        <v>90</v>
      </c>
      <c r="G157" s="54">
        <f t="shared" si="0"/>
        <v>59</v>
      </c>
      <c r="H157" s="54">
        <f t="shared" si="0"/>
        <v>16</v>
      </c>
      <c r="I157" s="38"/>
      <c r="J157" s="38"/>
      <c r="K157" s="38"/>
      <c r="L157" s="38"/>
      <c r="M157" s="38"/>
      <c r="N157" s="47"/>
    </row>
    <row r="158" spans="1:15" ht="15" customHeight="1" thickBot="1" x14ac:dyDescent="0.35">
      <c r="A158" s="56" t="s">
        <v>40</v>
      </c>
      <c r="B158" s="57">
        <f>SUM(C158:H158)</f>
        <v>1.0000000000000002</v>
      </c>
      <c r="C158" s="57">
        <f t="shared" ref="C158:H158" si="1">IF($B$157=0,"",C157/$B$157)</f>
        <v>0</v>
      </c>
      <c r="D158" s="57">
        <f t="shared" si="1"/>
        <v>0.14869888475836432</v>
      </c>
      <c r="E158" s="57">
        <f t="shared" si="1"/>
        <v>0.23791821561338289</v>
      </c>
      <c r="F158" s="57">
        <f t="shared" si="1"/>
        <v>0.33457249070631973</v>
      </c>
      <c r="G158" s="57">
        <f t="shared" si="1"/>
        <v>0.21933085501858737</v>
      </c>
      <c r="H158" s="57">
        <f t="shared" si="1"/>
        <v>5.9479553903345722E-2</v>
      </c>
      <c r="I158" s="38"/>
      <c r="J158" s="38"/>
    </row>
    <row r="159" spans="1:15" ht="15" customHeight="1" x14ac:dyDescent="0.3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6" x14ac:dyDescent="0.3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6" x14ac:dyDescent="0.3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21.75" customHeight="1" thickBot="1" x14ac:dyDescent="0.35">
      <c r="A162" s="59" t="s">
        <v>43</v>
      </c>
      <c r="B162" s="59"/>
      <c r="C162" s="59"/>
      <c r="D162" s="59"/>
      <c r="E162" s="60"/>
      <c r="F162" s="61"/>
    </row>
    <row r="163" spans="1:15" ht="15" customHeight="1" x14ac:dyDescent="0.3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3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3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3">
      <c r="A166" s="67" t="s">
        <v>19</v>
      </c>
      <c r="B166" s="68">
        <f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3">
      <c r="A167" s="69" t="s">
        <v>20</v>
      </c>
      <c r="B167" s="70">
        <v>132</v>
      </c>
      <c r="C167" s="51">
        <v>4</v>
      </c>
      <c r="D167" s="51">
        <v>128</v>
      </c>
      <c r="E167" s="66"/>
      <c r="F167" s="66"/>
      <c r="G167" s="66"/>
      <c r="H167" s="66"/>
    </row>
    <row r="168" spans="1:15" ht="15" customHeight="1" x14ac:dyDescent="0.3">
      <c r="A168" s="69" t="s">
        <v>21</v>
      </c>
      <c r="B168" s="70"/>
      <c r="C168" s="51"/>
      <c r="D168" s="51"/>
      <c r="E168" s="66"/>
      <c r="F168" s="66"/>
      <c r="G168" s="66"/>
      <c r="H168" s="66"/>
    </row>
    <row r="169" spans="1:15" ht="15" customHeight="1" x14ac:dyDescent="0.3">
      <c r="A169" s="69" t="s">
        <v>22</v>
      </c>
      <c r="B169" s="70"/>
      <c r="C169" s="51"/>
      <c r="D169" s="51"/>
      <c r="E169" s="66"/>
      <c r="F169" s="66"/>
      <c r="G169" s="66"/>
      <c r="H169" s="66"/>
    </row>
    <row r="170" spans="1:15" ht="15" customHeight="1" x14ac:dyDescent="0.3">
      <c r="A170" s="69" t="s">
        <v>23</v>
      </c>
      <c r="B170" s="70"/>
      <c r="C170" s="51"/>
      <c r="D170" s="51"/>
      <c r="E170" s="66"/>
      <c r="F170" s="66"/>
      <c r="G170" s="66"/>
      <c r="H170" s="66"/>
    </row>
    <row r="171" spans="1:15" ht="15" customHeight="1" x14ac:dyDescent="0.3">
      <c r="A171" s="69" t="s">
        <v>24</v>
      </c>
      <c r="B171" s="70"/>
      <c r="C171" s="51"/>
      <c r="D171" s="51"/>
      <c r="E171" s="66"/>
      <c r="F171" s="66"/>
      <c r="G171" s="66"/>
      <c r="H171" s="66"/>
    </row>
    <row r="172" spans="1:15" ht="15" customHeight="1" x14ac:dyDescent="0.3">
      <c r="A172" s="69" t="s">
        <v>25</v>
      </c>
      <c r="B172" s="70"/>
      <c r="C172" s="51"/>
      <c r="D172" s="51"/>
      <c r="E172" s="66"/>
      <c r="F172" s="66"/>
    </row>
    <row r="173" spans="1:15" ht="15" customHeight="1" x14ac:dyDescent="0.3">
      <c r="A173" s="69" t="s">
        <v>26</v>
      </c>
      <c r="B173" s="70"/>
      <c r="C173" s="51"/>
      <c r="D173" s="51"/>
      <c r="E173" s="66"/>
      <c r="F173" s="66"/>
    </row>
    <row r="174" spans="1:15" ht="15" customHeight="1" x14ac:dyDescent="0.3">
      <c r="A174" s="69" t="s">
        <v>27</v>
      </c>
      <c r="B174" s="70"/>
      <c r="C174" s="51"/>
      <c r="D174" s="51"/>
      <c r="E174" s="66"/>
      <c r="F174" s="66"/>
    </row>
    <row r="175" spans="1:15" ht="15" customHeight="1" x14ac:dyDescent="0.3">
      <c r="A175" s="69" t="s">
        <v>28</v>
      </c>
      <c r="B175" s="70"/>
      <c r="C175" s="51"/>
      <c r="D175" s="51"/>
      <c r="E175" s="66"/>
      <c r="F175" s="66"/>
    </row>
    <row r="176" spans="1:15" ht="15" customHeight="1" x14ac:dyDescent="0.3">
      <c r="A176" s="69" t="s">
        <v>29</v>
      </c>
      <c r="B176" s="70"/>
      <c r="C176" s="51"/>
      <c r="D176" s="51"/>
      <c r="E176" s="66"/>
      <c r="F176" s="66"/>
    </row>
    <row r="177" spans="1:15" ht="15" customHeight="1" x14ac:dyDescent="0.3">
      <c r="A177" s="71" t="s">
        <v>30</v>
      </c>
      <c r="B177" s="72"/>
      <c r="C177" s="73"/>
      <c r="D177" s="73"/>
      <c r="E177" s="66"/>
      <c r="F177" s="66"/>
    </row>
    <row r="178" spans="1:15" ht="15" customHeight="1" x14ac:dyDescent="0.3">
      <c r="A178" s="74" t="s">
        <v>15</v>
      </c>
      <c r="B178" s="75">
        <f>SUM(B166:B177)</f>
        <v>269</v>
      </c>
      <c r="C178" s="76">
        <f>SUM(C166:C177)</f>
        <v>13</v>
      </c>
      <c r="D178" s="76">
        <f>SUM(D166:D177)</f>
        <v>256</v>
      </c>
    </row>
    <row r="179" spans="1:15" ht="15" customHeight="1" thickBot="1" x14ac:dyDescent="0.35">
      <c r="A179" s="77" t="s">
        <v>40</v>
      </c>
      <c r="B179" s="78">
        <f>SUM(C179:D179)</f>
        <v>1</v>
      </c>
      <c r="C179" s="78">
        <f>IF($B$178=0,"",C178/$B$178)</f>
        <v>4.8327137546468404E-2</v>
      </c>
      <c r="D179" s="78">
        <f>IF($B$178=0,"",D178/$B$178)</f>
        <v>0.95167286245353155</v>
      </c>
    </row>
    <row r="180" spans="1:15" ht="13.8" x14ac:dyDescent="0.3"/>
    <row r="181" spans="1:15" ht="21.75" customHeight="1" x14ac:dyDescent="0.3">
      <c r="A181" s="79" t="s">
        <v>47</v>
      </c>
      <c r="B181" s="79"/>
      <c r="C181" s="79"/>
      <c r="D181" s="79"/>
      <c r="E181" s="79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spans="1:15" ht="21.75" customHeight="1" thickBot="1" x14ac:dyDescent="0.35">
      <c r="A182" s="81"/>
      <c r="B182" s="81"/>
      <c r="C182" s="81"/>
      <c r="D182" s="81"/>
      <c r="E182" s="81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spans="1:15" ht="15" customHeight="1" x14ac:dyDescent="0.3">
      <c r="A183" s="82"/>
      <c r="B183" s="82"/>
      <c r="C183" s="82"/>
      <c r="D183" s="82"/>
      <c r="E183" s="82"/>
      <c r="F183" s="66"/>
      <c r="G183" s="66"/>
      <c r="H183" s="66"/>
      <c r="I183" s="66"/>
    </row>
    <row r="184" spans="1:15" ht="15" customHeight="1" x14ac:dyDescent="0.3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3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3">
      <c r="A186" s="67" t="s">
        <v>19</v>
      </c>
      <c r="B186" s="68">
        <f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3">
      <c r="A187" s="69" t="s">
        <v>20</v>
      </c>
      <c r="B187" s="70">
        <v>132</v>
      </c>
      <c r="C187" s="51">
        <v>63</v>
      </c>
      <c r="D187" s="51">
        <v>69</v>
      </c>
      <c r="E187" s="51">
        <v>0</v>
      </c>
    </row>
    <row r="188" spans="1:15" ht="15" customHeight="1" x14ac:dyDescent="0.3">
      <c r="A188" s="69" t="s">
        <v>21</v>
      </c>
      <c r="B188" s="70"/>
      <c r="C188" s="51"/>
      <c r="D188" s="51"/>
      <c r="E188" s="51"/>
    </row>
    <row r="189" spans="1:15" ht="15" customHeight="1" x14ac:dyDescent="0.3">
      <c r="A189" s="69" t="s">
        <v>22</v>
      </c>
      <c r="B189" s="70"/>
      <c r="C189" s="51"/>
      <c r="D189" s="51"/>
      <c r="E189" s="51"/>
    </row>
    <row r="190" spans="1:15" ht="15" customHeight="1" x14ac:dyDescent="0.3">
      <c r="A190" s="69" t="s">
        <v>23</v>
      </c>
      <c r="B190" s="70"/>
      <c r="C190" s="51"/>
      <c r="D190" s="51"/>
      <c r="E190" s="51"/>
    </row>
    <row r="191" spans="1:15" ht="15" customHeight="1" x14ac:dyDescent="0.3">
      <c r="A191" s="69" t="s">
        <v>24</v>
      </c>
      <c r="B191" s="70"/>
      <c r="C191" s="51"/>
      <c r="D191" s="51"/>
      <c r="E191" s="51"/>
    </row>
    <row r="192" spans="1:15" ht="15" customHeight="1" x14ac:dyDescent="0.3">
      <c r="A192" s="69" t="s">
        <v>25</v>
      </c>
      <c r="B192" s="70"/>
      <c r="C192" s="51"/>
      <c r="D192" s="51"/>
      <c r="E192" s="51"/>
    </row>
    <row r="193" spans="1:5" ht="15" customHeight="1" x14ac:dyDescent="0.3">
      <c r="A193" s="69" t="s">
        <v>26</v>
      </c>
      <c r="B193" s="70"/>
      <c r="C193" s="51"/>
      <c r="D193" s="51"/>
      <c r="E193" s="51"/>
    </row>
    <row r="194" spans="1:5" ht="15" customHeight="1" x14ac:dyDescent="0.3">
      <c r="A194" s="69" t="s">
        <v>27</v>
      </c>
      <c r="B194" s="70"/>
      <c r="C194" s="51"/>
      <c r="D194" s="51"/>
      <c r="E194" s="51"/>
    </row>
    <row r="195" spans="1:5" ht="15" customHeight="1" x14ac:dyDescent="0.3">
      <c r="A195" s="69" t="s">
        <v>28</v>
      </c>
      <c r="B195" s="70"/>
      <c r="C195" s="51"/>
      <c r="D195" s="51"/>
      <c r="E195" s="51"/>
    </row>
    <row r="196" spans="1:5" ht="15" customHeight="1" x14ac:dyDescent="0.3">
      <c r="A196" s="69" t="s">
        <v>29</v>
      </c>
      <c r="B196" s="70"/>
      <c r="C196" s="51"/>
      <c r="D196" s="51"/>
      <c r="E196" s="51"/>
    </row>
    <row r="197" spans="1:5" ht="15" customHeight="1" x14ac:dyDescent="0.3">
      <c r="A197" s="83" t="s">
        <v>30</v>
      </c>
      <c r="B197" s="84"/>
      <c r="C197" s="53"/>
      <c r="D197" s="53"/>
      <c r="E197" s="53"/>
    </row>
    <row r="198" spans="1:5" ht="15" customHeight="1" x14ac:dyDescent="0.3">
      <c r="A198" s="54" t="s">
        <v>15</v>
      </c>
      <c r="B198" s="75">
        <f>SUM(B186:B197)</f>
        <v>269</v>
      </c>
      <c r="C198" s="75">
        <f>SUM(C186:C197)</f>
        <v>134</v>
      </c>
      <c r="D198" s="75">
        <f>SUM(D186:D197)</f>
        <v>135</v>
      </c>
      <c r="E198" s="75">
        <f>SUM(E186:E197)</f>
        <v>0</v>
      </c>
    </row>
    <row r="199" spans="1:5" ht="15" customHeight="1" thickBot="1" x14ac:dyDescent="0.35">
      <c r="A199" s="56" t="s">
        <v>40</v>
      </c>
      <c r="B199" s="78">
        <f>SUM(C199:E199)</f>
        <v>1</v>
      </c>
      <c r="C199" s="78">
        <f>IF($B$198=0,"",C198/$B$198)</f>
        <v>0.49814126394052044</v>
      </c>
      <c r="D199" s="78">
        <f>IF($B$198=0,"",D198/$B$198)</f>
        <v>0.5018587360594795</v>
      </c>
      <c r="E199" s="78">
        <f>IF($B$198=0,"",E198/$B$198)</f>
        <v>0</v>
      </c>
    </row>
    <row r="201" spans="1:5" ht="15.75" customHeight="1" x14ac:dyDescent="0.3"/>
    <row r="202" spans="1:5" ht="15.75" customHeight="1" x14ac:dyDescent="0.3"/>
    <row r="203" spans="1:5" ht="15.75" hidden="1" customHeight="1" x14ac:dyDescent="0.3"/>
    <row r="204" spans="1:5" ht="15.75" hidden="1" customHeight="1" x14ac:dyDescent="0.3"/>
    <row r="205" spans="1:5" ht="15.75" hidden="1" customHeight="1" x14ac:dyDescent="0.3"/>
    <row r="206" spans="1:5" ht="15.75" hidden="1" customHeight="1" x14ac:dyDescent="0.3"/>
    <row r="207" spans="1:5" ht="15.75" hidden="1" customHeight="1" x14ac:dyDescent="0.3"/>
    <row r="208" spans="1:5" ht="15.75" hidden="1" customHeight="1" x14ac:dyDescent="0.3"/>
    <row r="209" spans="1:1" ht="15.75" hidden="1" customHeight="1" x14ac:dyDescent="0.3"/>
    <row r="210" spans="1:1" ht="15.75" hidden="1" customHeight="1" x14ac:dyDescent="0.3"/>
    <row r="211" spans="1:1" ht="15.75" hidden="1" customHeight="1" x14ac:dyDescent="0.3"/>
    <row r="212" spans="1:1" ht="15.75" hidden="1" customHeight="1" x14ac:dyDescent="0.3"/>
    <row r="213" spans="1:1" ht="15.75" hidden="1" customHeight="1" x14ac:dyDescent="0.3"/>
    <row r="214" spans="1:1" ht="15.75" hidden="1" customHeight="1" x14ac:dyDescent="0.3"/>
    <row r="215" spans="1:1" ht="15.75" hidden="1" customHeight="1" x14ac:dyDescent="0.3"/>
    <row r="216" spans="1:1" ht="13.8" hidden="1" x14ac:dyDescent="0.3"/>
    <row r="217" spans="1:1" ht="13.8" hidden="1" x14ac:dyDescent="0.3"/>
    <row r="218" spans="1:1" ht="13.8" x14ac:dyDescent="0.3">
      <c r="A218" s="7" t="s">
        <v>41</v>
      </c>
    </row>
    <row r="219" spans="1:1" ht="13.8" x14ac:dyDescent="0.3">
      <c r="A219" s="58" t="s">
        <v>42</v>
      </c>
    </row>
    <row r="220" spans="1:1" ht="13.8" x14ac:dyDescent="0.3"/>
    <row r="221" spans="1:1" ht="13.8" x14ac:dyDescent="0.3"/>
    <row r="222" spans="1:1" ht="13.8" x14ac:dyDescent="0.3"/>
    <row r="223" spans="1:1" ht="13.8" x14ac:dyDescent="0.3"/>
    <row r="224" spans="1:1" ht="13.8" x14ac:dyDescent="0.3">
      <c r="A224" s="58"/>
    </row>
    <row r="225" spans="1:15" ht="21.75" customHeight="1" thickBot="1" x14ac:dyDescent="0.35">
      <c r="A225" s="81" t="s">
        <v>52</v>
      </c>
      <c r="B225" s="81"/>
      <c r="C225" s="81"/>
      <c r="D225" s="81"/>
      <c r="E225" s="81"/>
      <c r="F225" s="81"/>
      <c r="G225" s="81"/>
      <c r="H225" s="81"/>
      <c r="I225" s="81"/>
      <c r="J225" s="17"/>
      <c r="K225" s="17"/>
      <c r="L225" s="17"/>
      <c r="M225" s="17"/>
      <c r="N225" s="17"/>
      <c r="O225" s="17"/>
    </row>
    <row r="227" spans="1:15" ht="15" customHeight="1" x14ac:dyDescent="0.3">
      <c r="A227" s="42" t="s">
        <v>53</v>
      </c>
      <c r="B227" s="42"/>
      <c r="C227" s="42"/>
      <c r="D227" s="42"/>
      <c r="E227" s="85"/>
      <c r="F227" s="42" t="s">
        <v>15</v>
      </c>
      <c r="G227" s="42"/>
      <c r="H227" s="86" t="s">
        <v>54</v>
      </c>
      <c r="I227" s="87" t="s">
        <v>40</v>
      </c>
    </row>
    <row r="228" spans="1:15" ht="15" customHeight="1" x14ac:dyDescent="0.3">
      <c r="A228" s="42"/>
      <c r="B228" s="42"/>
      <c r="C228" s="42"/>
      <c r="D228" s="42"/>
      <c r="E228" s="85"/>
      <c r="F228" s="88" t="s">
        <v>55</v>
      </c>
      <c r="G228" s="89" t="s">
        <v>56</v>
      </c>
      <c r="H228" s="86"/>
      <c r="I228" s="87"/>
    </row>
    <row r="229" spans="1:15" ht="15" customHeight="1" x14ac:dyDescent="0.3">
      <c r="A229" s="90" t="s">
        <v>57</v>
      </c>
      <c r="B229" s="91" t="s">
        <v>58</v>
      </c>
      <c r="C229" s="91"/>
      <c r="D229" s="91"/>
      <c r="E229" s="91"/>
      <c r="F229" s="27">
        <v>75</v>
      </c>
      <c r="G229" s="27">
        <v>0</v>
      </c>
      <c r="H229" s="92">
        <f>SUM(F229:G233)</f>
        <v>221</v>
      </c>
      <c r="I229" s="93">
        <f>IF($H$229+$H$234=0,"",H229/($H$229+$H$234))</f>
        <v>0.82156133828996281</v>
      </c>
    </row>
    <row r="230" spans="1:15" ht="15" customHeight="1" x14ac:dyDescent="0.3">
      <c r="A230" s="90"/>
      <c r="B230" s="94" t="s">
        <v>59</v>
      </c>
      <c r="C230" s="94"/>
      <c r="D230" s="94"/>
      <c r="E230" s="94"/>
      <c r="F230" s="30">
        <v>4</v>
      </c>
      <c r="G230" s="30">
        <v>0</v>
      </c>
      <c r="H230" s="92"/>
      <c r="I230" s="93"/>
    </row>
    <row r="231" spans="1:15" ht="15" customHeight="1" x14ac:dyDescent="0.3">
      <c r="A231" s="90"/>
      <c r="B231" s="94" t="s">
        <v>60</v>
      </c>
      <c r="C231" s="94"/>
      <c r="D231" s="94"/>
      <c r="E231" s="94"/>
      <c r="F231" s="30">
        <v>72</v>
      </c>
      <c r="G231" s="30">
        <v>0</v>
      </c>
      <c r="H231" s="92"/>
      <c r="I231" s="93"/>
    </row>
    <row r="232" spans="1:15" ht="15" customHeight="1" x14ac:dyDescent="0.3">
      <c r="A232" s="90"/>
      <c r="B232" s="94" t="s">
        <v>61</v>
      </c>
      <c r="C232" s="94"/>
      <c r="D232" s="94"/>
      <c r="E232" s="94"/>
      <c r="F232" s="30">
        <v>68</v>
      </c>
      <c r="G232" s="30">
        <v>0</v>
      </c>
      <c r="H232" s="92"/>
      <c r="I232" s="93"/>
    </row>
    <row r="233" spans="1:15" ht="15" customHeight="1" thickBot="1" x14ac:dyDescent="0.35">
      <c r="A233" s="95"/>
      <c r="B233" s="96" t="s">
        <v>62</v>
      </c>
      <c r="C233" s="96"/>
      <c r="D233" s="96"/>
      <c r="E233" s="96"/>
      <c r="F233" s="97">
        <v>2</v>
      </c>
      <c r="G233" s="97">
        <v>0</v>
      </c>
      <c r="H233" s="98"/>
      <c r="I233" s="99"/>
    </row>
    <row r="234" spans="1:15" ht="34.5" customHeight="1" thickBot="1" x14ac:dyDescent="0.35">
      <c r="A234" s="100" t="s">
        <v>63</v>
      </c>
      <c r="B234" s="96" t="s">
        <v>64</v>
      </c>
      <c r="C234" s="96"/>
      <c r="D234" s="96"/>
      <c r="E234" s="96"/>
      <c r="F234" s="101">
        <v>28</v>
      </c>
      <c r="G234" s="101">
        <v>20</v>
      </c>
      <c r="H234" s="102">
        <f>SUM(F234:G234)</f>
        <v>48</v>
      </c>
      <c r="I234" s="103">
        <f>IF(H229+H234=0,"",H234/(H229+H234))</f>
        <v>0.17843866171003717</v>
      </c>
    </row>
    <row r="235" spans="1:15" ht="15" customHeight="1" x14ac:dyDescent="0.3">
      <c r="A235" s="104" t="s">
        <v>54</v>
      </c>
      <c r="B235" s="104"/>
      <c r="C235" s="104"/>
      <c r="D235" s="104"/>
      <c r="E235" s="104"/>
      <c r="F235" s="105">
        <f>SUM(F229:F234)</f>
        <v>249</v>
      </c>
      <c r="G235" s="105">
        <f>SUM(G229:G234)</f>
        <v>20</v>
      </c>
      <c r="H235" s="106">
        <f>F235+G235</f>
        <v>269</v>
      </c>
      <c r="I235" s="106"/>
    </row>
    <row r="236" spans="1:15" ht="15" customHeight="1" thickBot="1" x14ac:dyDescent="0.35">
      <c r="A236" s="107" t="s">
        <v>40</v>
      </c>
      <c r="B236" s="107"/>
      <c r="C236" s="107"/>
      <c r="D236" s="107"/>
      <c r="E236" s="107"/>
      <c r="F236" s="108">
        <f>F235/(F235+G235)</f>
        <v>0.92565055762081783</v>
      </c>
      <c r="G236" s="108">
        <f>G235/(F235+G235)</f>
        <v>7.434944237918216E-2</v>
      </c>
      <c r="H236" s="106"/>
      <c r="I236" s="106"/>
    </row>
    <row r="237" spans="1:15" ht="15" customHeight="1" x14ac:dyDescent="0.3">
      <c r="A237" s="109" t="s">
        <v>65</v>
      </c>
      <c r="B237" s="110"/>
      <c r="C237" s="110"/>
      <c r="D237" s="110"/>
      <c r="E237" s="110"/>
      <c r="F237" s="111"/>
      <c r="G237" s="111"/>
      <c r="H237" s="112"/>
      <c r="I237" s="113"/>
    </row>
    <row r="238" spans="1:15" ht="15" customHeight="1" x14ac:dyDescent="0.3">
      <c r="A238" s="114"/>
      <c r="B238" s="115"/>
      <c r="C238" s="115"/>
      <c r="D238" s="115"/>
      <c r="E238" s="115"/>
      <c r="F238" s="111"/>
      <c r="G238" s="111"/>
      <c r="H238" s="112"/>
      <c r="I238" s="113"/>
    </row>
    <row r="239" spans="1:15" ht="15" customHeight="1" x14ac:dyDescent="0.3">
      <c r="A239" s="79" t="s">
        <v>66</v>
      </c>
      <c r="B239" s="79"/>
      <c r="C239" s="79"/>
      <c r="D239" s="79"/>
      <c r="E239" s="79"/>
      <c r="F239" s="79"/>
      <c r="G239" s="111"/>
      <c r="H239" s="112"/>
      <c r="I239" s="113"/>
    </row>
    <row r="240" spans="1:15" ht="15" customHeight="1" thickBot="1" x14ac:dyDescent="0.35">
      <c r="A240" s="81"/>
      <c r="B240" s="81"/>
      <c r="C240" s="81"/>
      <c r="D240" s="81"/>
      <c r="E240" s="81"/>
      <c r="F240" s="81"/>
      <c r="G240" s="111"/>
      <c r="H240" s="112"/>
      <c r="I240" s="113"/>
    </row>
    <row r="241" spans="1:15" ht="15" customHeight="1" x14ac:dyDescent="0.3">
      <c r="G241" s="111"/>
      <c r="H241" s="112"/>
      <c r="I241" s="113"/>
    </row>
    <row r="242" spans="1:15" ht="15" customHeight="1" x14ac:dyDescent="0.3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11"/>
      <c r="H242" s="112"/>
      <c r="I242" s="113"/>
    </row>
    <row r="243" spans="1:15" ht="15" customHeight="1" x14ac:dyDescent="0.3">
      <c r="A243" s="42"/>
      <c r="B243" s="41"/>
      <c r="C243" s="41"/>
      <c r="D243" s="42"/>
      <c r="E243" s="41"/>
      <c r="F243" s="42"/>
      <c r="G243" s="111"/>
      <c r="H243" s="112"/>
      <c r="I243" s="113"/>
    </row>
    <row r="244" spans="1:15" ht="15" customHeight="1" x14ac:dyDescent="0.3">
      <c r="A244" s="91" t="s">
        <v>73</v>
      </c>
      <c r="B244" s="116">
        <v>30</v>
      </c>
      <c r="C244" s="116">
        <v>162</v>
      </c>
      <c r="D244" s="116">
        <v>1</v>
      </c>
      <c r="E244" s="116">
        <v>28</v>
      </c>
      <c r="F244" s="116">
        <v>48</v>
      </c>
      <c r="G244" s="111"/>
      <c r="H244" s="112"/>
      <c r="I244" s="113"/>
    </row>
    <row r="245" spans="1:15" ht="15" customHeight="1" x14ac:dyDescent="0.3">
      <c r="A245" s="94"/>
      <c r="B245" s="117"/>
      <c r="C245" s="117"/>
      <c r="D245" s="117"/>
      <c r="E245" s="117"/>
      <c r="F245" s="117"/>
      <c r="G245" s="111"/>
      <c r="H245" s="112"/>
      <c r="I245" s="113"/>
    </row>
    <row r="246" spans="1:15" ht="15" customHeight="1" x14ac:dyDescent="0.3">
      <c r="A246" s="94" t="s">
        <v>74</v>
      </c>
      <c r="B246" s="118">
        <v>203</v>
      </c>
      <c r="C246" s="118">
        <v>37</v>
      </c>
      <c r="D246" s="118">
        <v>12</v>
      </c>
      <c r="E246" s="118">
        <v>7</v>
      </c>
      <c r="F246" s="118">
        <v>10</v>
      </c>
      <c r="G246" s="111"/>
      <c r="H246" s="112"/>
      <c r="I246" s="113"/>
    </row>
    <row r="247" spans="1:15" ht="15" customHeight="1" x14ac:dyDescent="0.3">
      <c r="A247" s="94"/>
      <c r="B247" s="117"/>
      <c r="C247" s="117"/>
      <c r="D247" s="117"/>
      <c r="E247" s="117"/>
      <c r="F247" s="117"/>
      <c r="G247" s="111"/>
      <c r="H247" s="112"/>
      <c r="I247" s="113"/>
    </row>
    <row r="248" spans="1:15" ht="15" customHeight="1" x14ac:dyDescent="0.3">
      <c r="A248" s="94" t="s">
        <v>75</v>
      </c>
      <c r="B248" s="118">
        <v>258</v>
      </c>
      <c r="C248" s="118">
        <v>6</v>
      </c>
      <c r="D248" s="118">
        <v>2</v>
      </c>
      <c r="E248" s="118">
        <v>1</v>
      </c>
      <c r="F248" s="118">
        <v>2</v>
      </c>
      <c r="G248" s="111"/>
      <c r="H248" s="112"/>
      <c r="I248" s="113"/>
    </row>
    <row r="249" spans="1:15" ht="15" customHeight="1" x14ac:dyDescent="0.3">
      <c r="A249" s="94"/>
      <c r="B249" s="117"/>
      <c r="C249" s="117"/>
      <c r="D249" s="117"/>
      <c r="E249" s="117"/>
      <c r="F249" s="117"/>
      <c r="G249" s="111"/>
      <c r="H249" s="112"/>
      <c r="I249" s="113"/>
    </row>
    <row r="250" spans="1:15" ht="15" customHeight="1" x14ac:dyDescent="0.3">
      <c r="A250" s="119" t="s">
        <v>76</v>
      </c>
      <c r="B250" s="118">
        <v>259</v>
      </c>
      <c r="C250" s="118">
        <v>9</v>
      </c>
      <c r="D250" s="118">
        <v>0</v>
      </c>
      <c r="E250" s="118">
        <v>0</v>
      </c>
      <c r="F250" s="118">
        <v>1</v>
      </c>
      <c r="G250" s="111"/>
      <c r="H250" s="112"/>
      <c r="I250" s="113"/>
    </row>
    <row r="251" spans="1:15" ht="15" customHeight="1" x14ac:dyDescent="0.3">
      <c r="A251" s="119"/>
      <c r="B251" s="117"/>
      <c r="C251" s="117"/>
      <c r="D251" s="117"/>
      <c r="E251" s="117"/>
      <c r="F251" s="117"/>
    </row>
    <row r="253" spans="1:15" ht="29.25" customHeight="1" thickBot="1" x14ac:dyDescent="0.35">
      <c r="A253" s="81" t="s">
        <v>77</v>
      </c>
      <c r="B253" s="81"/>
      <c r="C253" s="81"/>
      <c r="D253" s="81"/>
      <c r="E253" s="81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5" ht="15" customHeight="1" x14ac:dyDescent="0.3">
      <c r="A255" s="21" t="s">
        <v>3</v>
      </c>
      <c r="B255" s="120">
        <v>2017</v>
      </c>
      <c r="C255" s="120">
        <v>2018</v>
      </c>
      <c r="D255" s="42" t="s">
        <v>78</v>
      </c>
      <c r="E255" s="42"/>
    </row>
    <row r="256" spans="1:15" ht="15" customHeight="1" x14ac:dyDescent="0.3">
      <c r="A256" s="25" t="s">
        <v>19</v>
      </c>
      <c r="B256" s="121">
        <v>104</v>
      </c>
      <c r="C256" s="49">
        <v>137</v>
      </c>
      <c r="D256" s="122">
        <f>C256/B256-1</f>
        <v>0.31730769230769229</v>
      </c>
      <c r="E256" s="122"/>
    </row>
    <row r="257" spans="1:5" ht="15" customHeight="1" x14ac:dyDescent="0.3">
      <c r="A257" s="29" t="s">
        <v>20</v>
      </c>
      <c r="B257" s="121">
        <v>160</v>
      </c>
      <c r="C257" s="51">
        <v>132</v>
      </c>
      <c r="D257" s="122">
        <f>C257/B257-1</f>
        <v>-0.17500000000000004</v>
      </c>
      <c r="E257" s="122"/>
    </row>
    <row r="258" spans="1:5" ht="15" hidden="1" customHeight="1" x14ac:dyDescent="0.3">
      <c r="A258" s="25" t="s">
        <v>21</v>
      </c>
      <c r="B258" s="121"/>
      <c r="C258" s="49"/>
      <c r="D258" s="122"/>
      <c r="E258" s="122"/>
    </row>
    <row r="259" spans="1:5" ht="15" hidden="1" customHeight="1" x14ac:dyDescent="0.3">
      <c r="A259" s="29" t="s">
        <v>22</v>
      </c>
      <c r="B259" s="121"/>
      <c r="C259" s="49"/>
      <c r="D259" s="122"/>
      <c r="E259" s="122"/>
    </row>
    <row r="260" spans="1:5" ht="15" hidden="1" customHeight="1" x14ac:dyDescent="0.3">
      <c r="A260" s="25" t="s">
        <v>23</v>
      </c>
      <c r="B260" s="121"/>
      <c r="C260" s="49"/>
      <c r="D260" s="123"/>
      <c r="E260" s="123"/>
    </row>
    <row r="261" spans="1:5" ht="15" hidden="1" customHeight="1" x14ac:dyDescent="0.3">
      <c r="A261" s="29" t="s">
        <v>24</v>
      </c>
      <c r="B261" s="121"/>
      <c r="C261" s="49"/>
      <c r="D261" s="123"/>
      <c r="E261" s="123"/>
    </row>
    <row r="262" spans="1:5" ht="15" hidden="1" customHeight="1" x14ac:dyDescent="0.3">
      <c r="A262" s="25" t="s">
        <v>25</v>
      </c>
      <c r="B262" s="121"/>
      <c r="C262" s="49"/>
      <c r="D262" s="123"/>
      <c r="E262" s="123"/>
    </row>
    <row r="263" spans="1:5" ht="15" hidden="1" customHeight="1" x14ac:dyDescent="0.3">
      <c r="A263" s="29" t="s">
        <v>26</v>
      </c>
      <c r="B263" s="121"/>
      <c r="C263" s="49"/>
      <c r="D263" s="123"/>
      <c r="E263" s="123"/>
    </row>
    <row r="264" spans="1:5" ht="15" hidden="1" customHeight="1" x14ac:dyDescent="0.3">
      <c r="A264" s="29" t="s">
        <v>27</v>
      </c>
      <c r="B264" s="121"/>
      <c r="C264" s="49"/>
      <c r="D264" s="124"/>
      <c r="E264" s="124"/>
    </row>
    <row r="265" spans="1:5" ht="15" hidden="1" customHeight="1" x14ac:dyDescent="0.3">
      <c r="A265" s="29" t="s">
        <v>28</v>
      </c>
      <c r="B265" s="121"/>
      <c r="C265" s="49"/>
      <c r="D265" s="124"/>
      <c r="E265" s="124"/>
    </row>
    <row r="266" spans="1:5" ht="15" hidden="1" customHeight="1" x14ac:dyDescent="0.3">
      <c r="A266" s="29" t="s">
        <v>29</v>
      </c>
      <c r="B266" s="125"/>
      <c r="C266" s="51"/>
      <c r="D266" s="124"/>
      <c r="E266" s="124"/>
    </row>
    <row r="267" spans="1:5" ht="15" hidden="1" customHeight="1" x14ac:dyDescent="0.3">
      <c r="A267" s="31" t="s">
        <v>30</v>
      </c>
      <c r="B267" s="33"/>
      <c r="C267" s="33"/>
      <c r="D267" s="126"/>
      <c r="E267" s="126"/>
    </row>
    <row r="268" spans="1:5" ht="15" customHeight="1" x14ac:dyDescent="0.3">
      <c r="A268" s="34" t="s">
        <v>15</v>
      </c>
      <c r="B268" s="35">
        <f>SUM(B256:B267)</f>
        <v>264</v>
      </c>
      <c r="C268" s="35">
        <f>SUM(C256:C267)</f>
        <v>269</v>
      </c>
      <c r="D268" s="127">
        <f>C268/B268-1</f>
        <v>1.8939393939394034E-2</v>
      </c>
      <c r="E268" s="127"/>
    </row>
    <row r="270" spans="1:5" ht="15" customHeight="1" x14ac:dyDescent="0.3">
      <c r="A270" s="7" t="s">
        <v>41</v>
      </c>
    </row>
    <row r="271" spans="1:5" ht="15" customHeight="1" x14ac:dyDescent="0.3">
      <c r="A271" s="58" t="s">
        <v>42</v>
      </c>
    </row>
    <row r="273" spans="1:15" ht="21.75" customHeight="1" x14ac:dyDescent="0.3">
      <c r="A273" s="128" t="s">
        <v>79</v>
      </c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</row>
    <row r="274" spans="1:15" ht="10.5" customHeight="1" x14ac:dyDescent="0.3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5" ht="21.75" customHeight="1" thickBot="1" x14ac:dyDescent="0.3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3">
      <c r="A276" s="62"/>
      <c r="B276" s="37"/>
      <c r="C276" s="37"/>
      <c r="D276" s="38"/>
      <c r="E276" s="38"/>
      <c r="F276" s="38"/>
      <c r="G276" s="131"/>
      <c r="H276" s="38"/>
      <c r="I276" s="38"/>
      <c r="J276" s="38"/>
      <c r="K276" s="38"/>
      <c r="L276" s="38"/>
      <c r="M276" s="38"/>
      <c r="N276" s="38"/>
      <c r="O276" s="38"/>
    </row>
    <row r="277" spans="1:15" ht="43.2" x14ac:dyDescent="0.3">
      <c r="A277" s="21" t="s">
        <v>10</v>
      </c>
      <c r="B277" s="120" t="s">
        <v>15</v>
      </c>
      <c r="C277" s="132" t="s">
        <v>82</v>
      </c>
      <c r="D277" s="132" t="s">
        <v>83</v>
      </c>
      <c r="E277" s="132" t="s">
        <v>84</v>
      </c>
      <c r="F277" s="133" t="s">
        <v>85</v>
      </c>
      <c r="G277" s="134"/>
      <c r="I277" s="21" t="s">
        <v>10</v>
      </c>
      <c r="J277" s="120" t="s">
        <v>15</v>
      </c>
      <c r="K277" s="132" t="s">
        <v>16</v>
      </c>
      <c r="L277" s="132" t="s">
        <v>17</v>
      </c>
      <c r="M277" s="133" t="s">
        <v>18</v>
      </c>
      <c r="N277" s="134"/>
    </row>
    <row r="278" spans="1:15" ht="14.25" customHeight="1" x14ac:dyDescent="0.3">
      <c r="A278" s="67" t="s">
        <v>19</v>
      </c>
      <c r="B278" s="68">
        <f>SUM(C278:F278)</f>
        <v>3083</v>
      </c>
      <c r="C278" s="27">
        <v>137</v>
      </c>
      <c r="D278" s="27">
        <v>465</v>
      </c>
      <c r="E278" s="27">
        <v>445</v>
      </c>
      <c r="F278" s="27">
        <v>2036</v>
      </c>
      <c r="G278" s="135"/>
      <c r="I278" s="67" t="s">
        <v>19</v>
      </c>
      <c r="J278" s="136">
        <f>SUM(K278:M278)</f>
        <v>3083</v>
      </c>
      <c r="K278" s="137">
        <v>1381</v>
      </c>
      <c r="L278" s="137">
        <v>564</v>
      </c>
      <c r="M278" s="137">
        <v>1138</v>
      </c>
      <c r="N278" s="135"/>
    </row>
    <row r="279" spans="1:15" ht="14.25" customHeight="1" x14ac:dyDescent="0.3">
      <c r="A279" s="69" t="s">
        <v>20</v>
      </c>
      <c r="B279" s="70">
        <v>3261</v>
      </c>
      <c r="C279" s="30">
        <v>125</v>
      </c>
      <c r="D279" s="30">
        <v>817</v>
      </c>
      <c r="E279" s="30">
        <v>468</v>
      </c>
      <c r="F279" s="30">
        <v>1851</v>
      </c>
      <c r="G279" s="135"/>
      <c r="I279" s="69" t="s">
        <v>20</v>
      </c>
      <c r="J279" s="138">
        <v>3261</v>
      </c>
      <c r="K279" s="139">
        <v>1391</v>
      </c>
      <c r="L279" s="139">
        <v>620</v>
      </c>
      <c r="M279" s="139">
        <v>1250</v>
      </c>
      <c r="N279" s="135"/>
    </row>
    <row r="280" spans="1:15" ht="14.25" customHeight="1" x14ac:dyDescent="0.3">
      <c r="A280" s="69" t="s">
        <v>21</v>
      </c>
      <c r="B280" s="70"/>
      <c r="C280" s="30"/>
      <c r="D280" s="30"/>
      <c r="E280" s="30"/>
      <c r="F280" s="30"/>
      <c r="G280" s="135"/>
      <c r="I280" s="69" t="s">
        <v>21</v>
      </c>
      <c r="J280" s="138"/>
      <c r="K280" s="139"/>
      <c r="L280" s="139"/>
      <c r="M280" s="139"/>
      <c r="N280" s="135"/>
    </row>
    <row r="281" spans="1:15" ht="14.25" customHeight="1" x14ac:dyDescent="0.3">
      <c r="A281" s="69" t="s">
        <v>22</v>
      </c>
      <c r="B281" s="70"/>
      <c r="C281" s="30"/>
      <c r="D281" s="30"/>
      <c r="E281" s="30"/>
      <c r="F281" s="30"/>
      <c r="G281" s="135"/>
      <c r="I281" s="69" t="s">
        <v>22</v>
      </c>
      <c r="J281" s="138"/>
      <c r="K281" s="139"/>
      <c r="L281" s="139"/>
      <c r="M281" s="139"/>
      <c r="N281" s="135"/>
    </row>
    <row r="282" spans="1:15" ht="14.25" customHeight="1" x14ac:dyDescent="0.3">
      <c r="A282" s="69" t="s">
        <v>23</v>
      </c>
      <c r="B282" s="70"/>
      <c r="C282" s="30"/>
      <c r="D282" s="30"/>
      <c r="E282" s="30"/>
      <c r="F282" s="30"/>
      <c r="G282" s="135"/>
      <c r="I282" s="69" t="s">
        <v>23</v>
      </c>
      <c r="J282" s="138"/>
      <c r="K282" s="139"/>
      <c r="L282" s="139"/>
      <c r="M282" s="139"/>
      <c r="N282" s="135"/>
    </row>
    <row r="283" spans="1:15" ht="14.25" customHeight="1" x14ac:dyDescent="0.3">
      <c r="A283" s="69" t="s">
        <v>24</v>
      </c>
      <c r="B283" s="70"/>
      <c r="C283" s="30"/>
      <c r="D283" s="30"/>
      <c r="E283" s="30"/>
      <c r="F283" s="30"/>
      <c r="G283" s="135"/>
      <c r="I283" s="69" t="s">
        <v>24</v>
      </c>
      <c r="J283" s="138"/>
      <c r="K283" s="139"/>
      <c r="L283" s="139"/>
      <c r="M283" s="139"/>
      <c r="N283" s="135"/>
    </row>
    <row r="284" spans="1:15" ht="14.25" customHeight="1" x14ac:dyDescent="0.3">
      <c r="A284" s="69" t="s">
        <v>25</v>
      </c>
      <c r="B284" s="70"/>
      <c r="C284" s="30"/>
      <c r="D284" s="30"/>
      <c r="E284" s="30"/>
      <c r="F284" s="30"/>
      <c r="G284" s="135"/>
      <c r="I284" s="69" t="s">
        <v>25</v>
      </c>
      <c r="J284" s="138"/>
      <c r="K284" s="139"/>
      <c r="L284" s="139"/>
      <c r="M284" s="139"/>
      <c r="N284" s="135"/>
    </row>
    <row r="285" spans="1:15" ht="14.25" customHeight="1" x14ac:dyDescent="0.3">
      <c r="A285" s="69" t="s">
        <v>26</v>
      </c>
      <c r="B285" s="70"/>
      <c r="C285" s="30"/>
      <c r="D285" s="30"/>
      <c r="E285" s="30"/>
      <c r="F285" s="30"/>
      <c r="G285" s="135"/>
      <c r="I285" s="69" t="s">
        <v>26</v>
      </c>
      <c r="J285" s="138"/>
      <c r="K285" s="139"/>
      <c r="L285" s="139"/>
      <c r="M285" s="139"/>
      <c r="N285" s="135"/>
    </row>
    <row r="286" spans="1:15" ht="14.25" customHeight="1" x14ac:dyDescent="0.3">
      <c r="A286" s="69" t="s">
        <v>27</v>
      </c>
      <c r="B286" s="70"/>
      <c r="C286" s="30"/>
      <c r="D286" s="30"/>
      <c r="E286" s="30"/>
      <c r="F286" s="30"/>
      <c r="G286" s="135"/>
      <c r="I286" s="69" t="s">
        <v>27</v>
      </c>
      <c r="J286" s="138"/>
      <c r="K286" s="139"/>
      <c r="L286" s="139"/>
      <c r="M286" s="139"/>
      <c r="N286" s="135"/>
    </row>
    <row r="287" spans="1:15" ht="14.25" customHeight="1" x14ac:dyDescent="0.3">
      <c r="A287" s="69" t="s">
        <v>28</v>
      </c>
      <c r="B287" s="70"/>
      <c r="C287" s="30"/>
      <c r="D287" s="30"/>
      <c r="E287" s="30"/>
      <c r="F287" s="30"/>
      <c r="G287" s="135"/>
      <c r="I287" s="69" t="s">
        <v>28</v>
      </c>
      <c r="J287" s="138"/>
      <c r="K287" s="139"/>
      <c r="L287" s="139"/>
      <c r="M287" s="139"/>
      <c r="N287" s="135"/>
    </row>
    <row r="288" spans="1:15" ht="14.25" customHeight="1" x14ac:dyDescent="0.3">
      <c r="A288" s="69" t="s">
        <v>29</v>
      </c>
      <c r="B288" s="70"/>
      <c r="C288" s="30"/>
      <c r="D288" s="30"/>
      <c r="E288" s="30"/>
      <c r="F288" s="30"/>
      <c r="G288" s="135"/>
      <c r="I288" s="69" t="s">
        <v>29</v>
      </c>
      <c r="J288" s="138"/>
      <c r="K288" s="139"/>
      <c r="L288" s="139"/>
      <c r="M288" s="139"/>
      <c r="N288" s="135"/>
    </row>
    <row r="289" spans="1:14" ht="14.25" customHeight="1" x14ac:dyDescent="0.3">
      <c r="A289" s="83" t="s">
        <v>30</v>
      </c>
      <c r="B289" s="72"/>
      <c r="C289" s="101"/>
      <c r="D289" s="101"/>
      <c r="E289" s="101"/>
      <c r="F289" s="101"/>
      <c r="G289" s="135"/>
      <c r="I289" s="83" t="s">
        <v>30</v>
      </c>
      <c r="J289" s="140"/>
      <c r="K289" s="141"/>
      <c r="L289" s="141"/>
      <c r="M289" s="141"/>
      <c r="N289" s="135"/>
    </row>
    <row r="290" spans="1:14" ht="15" customHeight="1" x14ac:dyDescent="0.3">
      <c r="A290" s="54" t="s">
        <v>15</v>
      </c>
      <c r="B290" s="75">
        <f>SUM(B278:B289)</f>
        <v>6344</v>
      </c>
      <c r="C290" s="75">
        <f>SUM(C278:C289)</f>
        <v>262</v>
      </c>
      <c r="D290" s="75">
        <f>SUM(D278:D289)</f>
        <v>1282</v>
      </c>
      <c r="E290" s="75">
        <f>SUM(E278:E289)</f>
        <v>913</v>
      </c>
      <c r="F290" s="75">
        <f>SUM(F278:F289)</f>
        <v>3887</v>
      </c>
      <c r="G290" s="142"/>
      <c r="I290" s="54" t="s">
        <v>15</v>
      </c>
      <c r="J290" s="75">
        <f>SUM(J278:J289)</f>
        <v>6344</v>
      </c>
      <c r="K290" s="75">
        <f>SUM(K278:K289)</f>
        <v>2772</v>
      </c>
      <c r="L290" s="75">
        <f>SUM(L278:L289)</f>
        <v>1184</v>
      </c>
      <c r="M290" s="75">
        <f>SUM(M278:M289)</f>
        <v>2388</v>
      </c>
      <c r="N290" s="142"/>
    </row>
    <row r="291" spans="1:14" ht="15" customHeight="1" thickBot="1" x14ac:dyDescent="0.35">
      <c r="A291" s="57" t="s">
        <v>40</v>
      </c>
      <c r="B291" s="78">
        <f>SUM(C291:F291)</f>
        <v>1</v>
      </c>
      <c r="C291" s="78">
        <f>IF($B$290=0,"",C290/$B$290)</f>
        <v>4.1298865069356872E-2</v>
      </c>
      <c r="D291" s="78">
        <f>IF($B$290=0,"",D290/$B$290)</f>
        <v>0.20208070617906684</v>
      </c>
      <c r="E291" s="78">
        <f>IF($B$290=0,"",E290/$B$290)</f>
        <v>0.14391551071878941</v>
      </c>
      <c r="F291" s="78">
        <f>IF($B$290=0,"",F290/$B$290)</f>
        <v>0.61270491803278693</v>
      </c>
      <c r="G291" s="143"/>
      <c r="I291" s="57" t="s">
        <v>40</v>
      </c>
      <c r="J291" s="78">
        <f>SUM(K291:N291)</f>
        <v>1</v>
      </c>
      <c r="K291" s="78">
        <f>+K290/$J$290</f>
        <v>0.43694829760403531</v>
      </c>
      <c r="L291" s="78">
        <f>+L290/$J$290</f>
        <v>0.18663303909205547</v>
      </c>
      <c r="M291" s="78">
        <f>+M290/$J$290</f>
        <v>0.37641866330390922</v>
      </c>
      <c r="N291" s="143"/>
    </row>
    <row r="293" spans="1:14" ht="11.25" customHeight="1" x14ac:dyDescent="0.3"/>
    <row r="294" spans="1:14" ht="21.75" customHeight="1" thickBot="1" x14ac:dyDescent="0.35">
      <c r="A294" s="144" t="s">
        <v>86</v>
      </c>
      <c r="B294" s="145"/>
      <c r="C294" s="145"/>
      <c r="D294" s="145"/>
      <c r="E294" s="145"/>
      <c r="F294" s="146"/>
      <c r="G294" s="147"/>
      <c r="H294" s="147"/>
      <c r="I294" s="147"/>
    </row>
    <row r="296" spans="1:14" ht="15" customHeight="1" x14ac:dyDescent="0.3">
      <c r="A296" s="40" t="s">
        <v>87</v>
      </c>
      <c r="B296" s="40"/>
      <c r="C296" s="40"/>
      <c r="D296" s="40"/>
      <c r="E296" s="148" t="s">
        <v>15</v>
      </c>
      <c r="F296" s="133" t="s">
        <v>82</v>
      </c>
      <c r="G296" s="133" t="s">
        <v>83</v>
      </c>
      <c r="H296" s="149" t="s">
        <v>84</v>
      </c>
      <c r="I296" s="133" t="s">
        <v>88</v>
      </c>
    </row>
    <row r="297" spans="1:14" ht="13.5" customHeight="1" x14ac:dyDescent="0.3">
      <c r="A297" s="150" t="s">
        <v>89</v>
      </c>
      <c r="B297" s="150"/>
      <c r="C297" s="150"/>
      <c r="D297" s="150"/>
      <c r="E297" s="68">
        <f>SUM(F297:I297)</f>
        <v>269</v>
      </c>
      <c r="F297" s="27">
        <v>262</v>
      </c>
      <c r="G297" s="27">
        <v>0</v>
      </c>
      <c r="H297" s="27">
        <v>0</v>
      </c>
      <c r="I297" s="27">
        <v>7</v>
      </c>
    </row>
    <row r="298" spans="1:14" ht="13.5" customHeight="1" x14ac:dyDescent="0.3">
      <c r="A298" s="151" t="s">
        <v>90</v>
      </c>
      <c r="B298" s="151"/>
      <c r="C298" s="151"/>
      <c r="D298" s="151"/>
      <c r="E298" s="70">
        <f>SUM(F298:I298)</f>
        <v>269</v>
      </c>
      <c r="F298" s="30">
        <v>0</v>
      </c>
      <c r="G298" s="30">
        <v>204</v>
      </c>
      <c r="H298" s="30">
        <v>0</v>
      </c>
      <c r="I298" s="30">
        <v>65</v>
      </c>
    </row>
    <row r="299" spans="1:14" ht="13.5" customHeight="1" x14ac:dyDescent="0.3">
      <c r="A299" s="151" t="s">
        <v>91</v>
      </c>
      <c r="B299" s="151"/>
      <c r="C299" s="151"/>
      <c r="D299" s="151"/>
      <c r="E299" s="70">
        <f t="shared" ref="E299:E316" si="2">SUM(F299:I299)</f>
        <v>513</v>
      </c>
      <c r="F299" s="30">
        <v>0</v>
      </c>
      <c r="G299" s="30">
        <v>513</v>
      </c>
      <c r="H299" s="30">
        <v>0</v>
      </c>
      <c r="I299" s="30">
        <v>0</v>
      </c>
    </row>
    <row r="300" spans="1:14" ht="13.5" customHeight="1" x14ac:dyDescent="0.3">
      <c r="A300" s="151" t="s">
        <v>92</v>
      </c>
      <c r="B300" s="151"/>
      <c r="C300" s="151"/>
      <c r="D300" s="151"/>
      <c r="E300" s="70">
        <f t="shared" si="2"/>
        <v>514</v>
      </c>
      <c r="F300" s="30">
        <v>0</v>
      </c>
      <c r="G300" s="30">
        <v>336</v>
      </c>
      <c r="H300" s="30">
        <v>147</v>
      </c>
      <c r="I300" s="30">
        <v>31</v>
      </c>
    </row>
    <row r="301" spans="1:14" ht="13.5" customHeight="1" x14ac:dyDescent="0.3">
      <c r="A301" s="151" t="s">
        <v>93</v>
      </c>
      <c r="B301" s="151"/>
      <c r="C301" s="151"/>
      <c r="D301" s="151"/>
      <c r="E301" s="70">
        <f t="shared" si="2"/>
        <v>269</v>
      </c>
      <c r="F301" s="30">
        <v>0</v>
      </c>
      <c r="G301" s="30">
        <v>0</v>
      </c>
      <c r="H301" s="30">
        <v>236</v>
      </c>
      <c r="I301" s="30">
        <v>33</v>
      </c>
    </row>
    <row r="302" spans="1:14" ht="13.5" customHeight="1" x14ac:dyDescent="0.3">
      <c r="A302" s="151" t="s">
        <v>94</v>
      </c>
      <c r="B302" s="151"/>
      <c r="C302" s="151"/>
      <c r="D302" s="151"/>
      <c r="E302" s="70">
        <f t="shared" si="2"/>
        <v>158</v>
      </c>
      <c r="F302" s="30">
        <v>0</v>
      </c>
      <c r="G302" s="30">
        <v>0</v>
      </c>
      <c r="H302" s="30">
        <v>158</v>
      </c>
      <c r="I302" s="30">
        <v>0</v>
      </c>
    </row>
    <row r="303" spans="1:14" ht="13.5" customHeight="1" x14ac:dyDescent="0.3">
      <c r="A303" s="151" t="s">
        <v>95</v>
      </c>
      <c r="B303" s="151"/>
      <c r="C303" s="151"/>
      <c r="D303" s="151"/>
      <c r="E303" s="70">
        <f t="shared" si="2"/>
        <v>95</v>
      </c>
      <c r="F303" s="30">
        <v>0</v>
      </c>
      <c r="G303" s="30">
        <v>0</v>
      </c>
      <c r="H303" s="30">
        <v>94</v>
      </c>
      <c r="I303" s="30">
        <v>1</v>
      </c>
    </row>
    <row r="304" spans="1:14" ht="13.5" customHeight="1" x14ac:dyDescent="0.3">
      <c r="A304" s="151" t="s">
        <v>96</v>
      </c>
      <c r="B304" s="151"/>
      <c r="C304" s="151"/>
      <c r="D304" s="151"/>
      <c r="E304" s="70">
        <f t="shared" si="2"/>
        <v>107</v>
      </c>
      <c r="F304" s="30">
        <v>0</v>
      </c>
      <c r="G304" s="30">
        <v>0</v>
      </c>
      <c r="H304" s="30">
        <v>107</v>
      </c>
      <c r="I304" s="30">
        <v>0</v>
      </c>
    </row>
    <row r="305" spans="1:9" ht="13.5" customHeight="1" x14ac:dyDescent="0.3">
      <c r="A305" s="151" t="s">
        <v>97</v>
      </c>
      <c r="B305" s="151"/>
      <c r="C305" s="151"/>
      <c r="D305" s="151"/>
      <c r="E305" s="70">
        <f t="shared" si="2"/>
        <v>164</v>
      </c>
      <c r="F305" s="30">
        <v>0</v>
      </c>
      <c r="G305" s="30">
        <v>164</v>
      </c>
      <c r="H305" s="30">
        <v>0</v>
      </c>
      <c r="I305" s="30">
        <v>0</v>
      </c>
    </row>
    <row r="306" spans="1:9" ht="13.5" customHeight="1" x14ac:dyDescent="0.3">
      <c r="A306" s="151" t="s">
        <v>98</v>
      </c>
      <c r="B306" s="151"/>
      <c r="C306" s="151"/>
      <c r="D306" s="151"/>
      <c r="E306" s="70">
        <f t="shared" si="2"/>
        <v>124</v>
      </c>
      <c r="F306" s="30">
        <v>0</v>
      </c>
      <c r="G306" s="30">
        <v>1</v>
      </c>
      <c r="H306" s="30">
        <v>123</v>
      </c>
      <c r="I306" s="30">
        <v>0</v>
      </c>
    </row>
    <row r="307" spans="1:9" ht="13.5" customHeight="1" x14ac:dyDescent="0.3">
      <c r="A307" s="151" t="s">
        <v>99</v>
      </c>
      <c r="B307" s="151"/>
      <c r="C307" s="151"/>
      <c r="D307" s="151"/>
      <c r="E307" s="70">
        <f t="shared" si="2"/>
        <v>269</v>
      </c>
      <c r="F307" s="30">
        <v>0</v>
      </c>
      <c r="G307" s="30">
        <v>0</v>
      </c>
      <c r="H307" s="30">
        <v>0</v>
      </c>
      <c r="I307" s="30">
        <v>269</v>
      </c>
    </row>
    <row r="308" spans="1:9" ht="13.5" customHeight="1" x14ac:dyDescent="0.3">
      <c r="A308" s="151" t="s">
        <v>100</v>
      </c>
      <c r="B308" s="151"/>
      <c r="C308" s="151"/>
      <c r="D308" s="151"/>
      <c r="E308" s="70">
        <f t="shared" si="2"/>
        <v>168</v>
      </c>
      <c r="F308" s="30">
        <v>0</v>
      </c>
      <c r="G308" s="30">
        <v>0</v>
      </c>
      <c r="H308" s="30">
        <v>0</v>
      </c>
      <c r="I308" s="30">
        <v>168</v>
      </c>
    </row>
    <row r="309" spans="1:9" ht="13.5" customHeight="1" x14ac:dyDescent="0.3">
      <c r="A309" s="151" t="s">
        <v>101</v>
      </c>
      <c r="B309" s="151"/>
      <c r="C309" s="151"/>
      <c r="D309" s="151"/>
      <c r="E309" s="70">
        <f t="shared" si="2"/>
        <v>164</v>
      </c>
      <c r="F309" s="30">
        <v>0</v>
      </c>
      <c r="G309" s="30">
        <v>0</v>
      </c>
      <c r="H309" s="30">
        <v>0</v>
      </c>
      <c r="I309" s="30">
        <v>164</v>
      </c>
    </row>
    <row r="310" spans="1:9" ht="13.5" customHeight="1" x14ac:dyDescent="0.3">
      <c r="A310" s="151" t="s">
        <v>102</v>
      </c>
      <c r="B310" s="151"/>
      <c r="C310" s="151"/>
      <c r="D310" s="151"/>
      <c r="E310" s="70">
        <f t="shared" si="2"/>
        <v>144</v>
      </c>
      <c r="F310" s="30">
        <v>0</v>
      </c>
      <c r="G310" s="30">
        <v>0</v>
      </c>
      <c r="H310" s="30">
        <v>0</v>
      </c>
      <c r="I310" s="30">
        <v>144</v>
      </c>
    </row>
    <row r="311" spans="1:9" ht="13.5" customHeight="1" x14ac:dyDescent="0.3">
      <c r="A311" s="151" t="s">
        <v>103</v>
      </c>
      <c r="B311" s="151"/>
      <c r="C311" s="151"/>
      <c r="D311" s="151"/>
      <c r="E311" s="70">
        <f t="shared" si="2"/>
        <v>56</v>
      </c>
      <c r="F311" s="30">
        <v>0</v>
      </c>
      <c r="G311" s="30">
        <v>45</v>
      </c>
      <c r="H311" s="30">
        <v>11</v>
      </c>
      <c r="I311" s="30">
        <v>0</v>
      </c>
    </row>
    <row r="312" spans="1:9" ht="13.5" customHeight="1" x14ac:dyDescent="0.3">
      <c r="A312" s="151" t="s">
        <v>104</v>
      </c>
      <c r="B312" s="151"/>
      <c r="C312" s="151"/>
      <c r="D312" s="151"/>
      <c r="E312" s="70">
        <f t="shared" si="2"/>
        <v>2063</v>
      </c>
      <c r="F312" s="30">
        <v>0</v>
      </c>
      <c r="G312" s="30">
        <v>0</v>
      </c>
      <c r="H312" s="30">
        <v>0</v>
      </c>
      <c r="I312" s="30">
        <v>2063</v>
      </c>
    </row>
    <row r="313" spans="1:9" ht="13.5" customHeight="1" x14ac:dyDescent="0.3">
      <c r="A313" s="151" t="s">
        <v>105</v>
      </c>
      <c r="B313" s="151"/>
      <c r="C313" s="151"/>
      <c r="D313" s="151"/>
      <c r="E313" s="70">
        <f t="shared" si="2"/>
        <v>302</v>
      </c>
      <c r="F313" s="30">
        <v>0</v>
      </c>
      <c r="G313" s="30">
        <v>0</v>
      </c>
      <c r="H313" s="30">
        <v>4</v>
      </c>
      <c r="I313" s="30">
        <v>298</v>
      </c>
    </row>
    <row r="314" spans="1:9" ht="13.5" customHeight="1" x14ac:dyDescent="0.3">
      <c r="A314" s="151" t="s">
        <v>106</v>
      </c>
      <c r="B314" s="151"/>
      <c r="C314" s="151"/>
      <c r="D314" s="151"/>
      <c r="E314" s="70">
        <f t="shared" si="2"/>
        <v>7</v>
      </c>
      <c r="F314" s="30">
        <v>0</v>
      </c>
      <c r="G314" s="30">
        <v>0</v>
      </c>
      <c r="H314" s="30">
        <v>7</v>
      </c>
      <c r="I314" s="30">
        <v>0</v>
      </c>
    </row>
    <row r="315" spans="1:9" ht="13.5" customHeight="1" x14ac:dyDescent="0.3">
      <c r="A315" s="151" t="s">
        <v>107</v>
      </c>
      <c r="B315" s="151"/>
      <c r="C315" s="151"/>
      <c r="D315" s="151"/>
      <c r="E315" s="70">
        <f t="shared" si="2"/>
        <v>75</v>
      </c>
      <c r="F315" s="30">
        <v>0</v>
      </c>
      <c r="G315" s="30">
        <v>0</v>
      </c>
      <c r="H315" s="30">
        <v>0</v>
      </c>
      <c r="I315" s="30">
        <v>75</v>
      </c>
    </row>
    <row r="316" spans="1:9" ht="13.5" customHeight="1" x14ac:dyDescent="0.3">
      <c r="A316" s="151" t="s">
        <v>108</v>
      </c>
      <c r="B316" s="151"/>
      <c r="C316" s="151"/>
      <c r="D316" s="151"/>
      <c r="E316" s="70">
        <f t="shared" si="2"/>
        <v>19</v>
      </c>
      <c r="F316" s="30">
        <v>0</v>
      </c>
      <c r="G316" s="30">
        <v>0</v>
      </c>
      <c r="H316" s="30">
        <v>0</v>
      </c>
      <c r="I316" s="30">
        <v>19</v>
      </c>
    </row>
    <row r="317" spans="1:9" ht="13.5" customHeight="1" x14ac:dyDescent="0.3">
      <c r="A317" s="152" t="s">
        <v>109</v>
      </c>
      <c r="B317" s="152"/>
      <c r="C317" s="152"/>
      <c r="D317" s="152"/>
      <c r="E317" s="72">
        <f>SUM(F317:I317)</f>
        <v>595</v>
      </c>
      <c r="F317" s="101">
        <v>0</v>
      </c>
      <c r="G317" s="101">
        <v>19</v>
      </c>
      <c r="H317" s="101">
        <v>26</v>
      </c>
      <c r="I317" s="101">
        <v>550</v>
      </c>
    </row>
    <row r="318" spans="1:9" ht="13.5" customHeight="1" x14ac:dyDescent="0.3">
      <c r="A318" s="54" t="s">
        <v>15</v>
      </c>
      <c r="B318" s="75"/>
      <c r="C318" s="75"/>
      <c r="D318" s="75"/>
      <c r="E318" s="75">
        <f>SUM(E297:E317)</f>
        <v>6344</v>
      </c>
      <c r="F318" s="75">
        <f>SUM(F297:F317)</f>
        <v>262</v>
      </c>
      <c r="G318" s="54">
        <f>SUM(G297:G317)</f>
        <v>1282</v>
      </c>
      <c r="H318" s="75">
        <f>SUM(H297:H317)</f>
        <v>913</v>
      </c>
      <c r="I318" s="75">
        <f>SUM(I297:I317)</f>
        <v>3887</v>
      </c>
    </row>
    <row r="319" spans="1:9" ht="15" customHeight="1" thickBot="1" x14ac:dyDescent="0.35">
      <c r="A319" s="57" t="s">
        <v>40</v>
      </c>
      <c r="B319" s="78"/>
      <c r="C319" s="78"/>
      <c r="D319" s="78"/>
      <c r="E319" s="78">
        <f>SUM(F319:I319)</f>
        <v>1</v>
      </c>
      <c r="F319" s="78">
        <f>IF($E$318=0,"",F318/$E$318)</f>
        <v>4.1298865069356872E-2</v>
      </c>
      <c r="G319" s="57">
        <f>IF($E$318=0,"",G318/$E$318)</f>
        <v>0.20208070617906684</v>
      </c>
      <c r="H319" s="78">
        <f>IF($E$318=0,"",H318/$E$318)</f>
        <v>0.14391551071878941</v>
      </c>
      <c r="I319" s="78">
        <f>IF($E$318=0,"",I318/$E$318)</f>
        <v>0.61270491803278693</v>
      </c>
    </row>
    <row r="321" spans="1:1" ht="12" customHeight="1" x14ac:dyDescent="0.3">
      <c r="A321" s="7" t="s">
        <v>41</v>
      </c>
    </row>
    <row r="322" spans="1:1" ht="13.8" x14ac:dyDescent="0.3">
      <c r="A322" s="58" t="s">
        <v>42</v>
      </c>
    </row>
    <row r="323" spans="1:1" ht="13.8" x14ac:dyDescent="0.3"/>
  </sheetData>
  <protectedRanges>
    <protectedRange sqref="A121:A129 A139:A140 B121:O140" name="Rango1"/>
    <protectedRange sqref="A268:D268 A255:A263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7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2018-03-16T00:01:47Z</dcterms:created>
  <dcterms:modified xsi:type="dcterms:W3CDTF">2018-03-16T00:02:12Z</dcterms:modified>
</cp:coreProperties>
</file>