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10668"/>
  </bookViews>
  <sheets>
    <sheet name="Chat 1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'Chat 100'!$A$1:$V$150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8" i="1" l="1"/>
  <c r="F138" i="1" s="1"/>
  <c r="D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D116" i="1"/>
  <c r="E113" i="1" s="1"/>
  <c r="E115" i="1"/>
  <c r="E114" i="1"/>
  <c r="E110" i="1"/>
  <c r="E107" i="1"/>
  <c r="E106" i="1"/>
  <c r="E105" i="1"/>
  <c r="I102" i="1"/>
  <c r="I109" i="1" s="1"/>
  <c r="J101" i="1"/>
  <c r="E101" i="1"/>
  <c r="J100" i="1"/>
  <c r="J98" i="1"/>
  <c r="J97" i="1"/>
  <c r="E97" i="1"/>
  <c r="J96" i="1"/>
  <c r="J94" i="1"/>
  <c r="J93" i="1"/>
  <c r="E93" i="1"/>
  <c r="J92" i="1"/>
  <c r="J90" i="1"/>
  <c r="F85" i="1"/>
  <c r="G83" i="1" s="1"/>
  <c r="G84" i="1"/>
  <c r="G77" i="1"/>
  <c r="P76" i="1"/>
  <c r="N76" i="1"/>
  <c r="P75" i="1"/>
  <c r="P74" i="1"/>
  <c r="P73" i="1"/>
  <c r="G73" i="1"/>
  <c r="P72" i="1"/>
  <c r="P71" i="1"/>
  <c r="G65" i="1"/>
  <c r="F65" i="1"/>
  <c r="E65" i="1"/>
  <c r="E66" i="1" s="1"/>
  <c r="H64" i="1"/>
  <c r="I64" i="1" s="1"/>
  <c r="H63" i="1"/>
  <c r="H62" i="1"/>
  <c r="H61" i="1"/>
  <c r="H60" i="1"/>
  <c r="H65" i="1" s="1"/>
  <c r="H59" i="1"/>
  <c r="I59" i="1" s="1"/>
  <c r="H46" i="1"/>
  <c r="I39" i="1" s="1"/>
  <c r="I45" i="1"/>
  <c r="I44" i="1"/>
  <c r="S43" i="1"/>
  <c r="I42" i="1"/>
  <c r="I41" i="1"/>
  <c r="I40" i="1"/>
  <c r="I37" i="1"/>
  <c r="S36" i="1"/>
  <c r="S53" i="1" s="1"/>
  <c r="I36" i="1"/>
  <c r="L25" i="1"/>
  <c r="J25" i="1"/>
  <c r="I25" i="1"/>
  <c r="I26" i="1" s="1"/>
  <c r="H25" i="1"/>
  <c r="H26" i="1" s="1"/>
  <c r="G25" i="1"/>
  <c r="G26" i="1" s="1"/>
  <c r="F25" i="1"/>
  <c r="E25" i="1"/>
  <c r="D25" i="1"/>
  <c r="D26" i="1" s="1"/>
  <c r="C25" i="1"/>
  <c r="C26" i="1" s="1"/>
  <c r="T47" i="1" l="1"/>
  <c r="T39" i="1"/>
  <c r="S30" i="1"/>
  <c r="T46" i="1"/>
  <c r="T38" i="1"/>
  <c r="T52" i="1"/>
  <c r="T37" i="1"/>
  <c r="T51" i="1"/>
  <c r="T45" i="1"/>
  <c r="T41" i="1"/>
  <c r="T50" i="1"/>
  <c r="T49" i="1"/>
  <c r="T44" i="1"/>
  <c r="T40" i="1"/>
  <c r="T48" i="1"/>
  <c r="F26" i="1"/>
  <c r="E26" i="1"/>
  <c r="G66" i="1"/>
  <c r="F66" i="1"/>
  <c r="H66" i="1" s="1"/>
  <c r="I61" i="1"/>
  <c r="I62" i="1"/>
  <c r="T43" i="1"/>
  <c r="I63" i="1"/>
  <c r="I60" i="1"/>
  <c r="I65" i="1" s="1"/>
  <c r="T36" i="1"/>
  <c r="G74" i="1"/>
  <c r="G78" i="1"/>
  <c r="G70" i="1"/>
  <c r="G79" i="1"/>
  <c r="E90" i="1"/>
  <c r="E94" i="1"/>
  <c r="E98" i="1"/>
  <c r="E102" i="1"/>
  <c r="E108" i="1"/>
  <c r="E111" i="1"/>
  <c r="G71" i="1"/>
  <c r="G75" i="1"/>
  <c r="G80" i="1"/>
  <c r="I108" i="1"/>
  <c r="L26" i="1"/>
  <c r="I43" i="1"/>
  <c r="I46" i="1" s="1"/>
  <c r="G81" i="1"/>
  <c r="E91" i="1"/>
  <c r="E95" i="1"/>
  <c r="E99" i="1"/>
  <c r="P30" i="1"/>
  <c r="G72" i="1"/>
  <c r="G76" i="1"/>
  <c r="G82" i="1"/>
  <c r="J91" i="1"/>
  <c r="J102" i="1" s="1"/>
  <c r="J95" i="1"/>
  <c r="J99" i="1"/>
  <c r="E103" i="1"/>
  <c r="E109" i="1"/>
  <c r="E112" i="1"/>
  <c r="E92" i="1"/>
  <c r="E96" i="1"/>
  <c r="E100" i="1"/>
  <c r="E104" i="1"/>
  <c r="I111" i="1" l="1"/>
  <c r="E116" i="1"/>
  <c r="G85" i="1"/>
  <c r="J111" i="1" l="1"/>
  <c r="J110" i="1"/>
  <c r="J109" i="1"/>
  <c r="J108" i="1"/>
</calcChain>
</file>

<file path=xl/sharedStrings.xml><?xml version="1.0" encoding="utf-8"?>
<sst xmlns="http://schemas.openxmlformats.org/spreadsheetml/2006/main" count="190" uniqueCount="141">
  <si>
    <t>REPORTE ESTADÍSTICO DE CONSULTAS CHAT100</t>
  </si>
  <si>
    <t>Periodo: Enero - Febrero 2018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</si>
  <si>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</si>
  <si>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2011-2018)</t>
    </r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</si>
  <si>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</si>
  <si>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</si>
  <si>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</si>
  <si>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</si>
  <si>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</si>
  <si>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</si>
  <si>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</si>
  <si>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</si>
  <si>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</si>
  <si>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</si>
  <si>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</si>
  <si>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</si>
  <si>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</si>
  <si>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</si>
  <si>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Var. %</t>
  </si>
  <si>
    <t>-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</si>
  <si>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</si>
  <si>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</si>
  <si>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</si>
  <si>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</si>
  <si>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</si>
  <si>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</si>
  <si>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</si>
  <si>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%</t>
  </si>
  <si>
    <t>Motivo de consulta CHAT privado</t>
  </si>
  <si>
    <t>Conocer el chat y sus funciones</t>
  </si>
  <si>
    <t>Situaciones de violencia</t>
  </si>
  <si>
    <t>Sub total</t>
  </si>
  <si>
    <t>Información institucional del MIMP/PNCVFS</t>
  </si>
  <si>
    <t>Violencia Psicologica</t>
  </si>
  <si>
    <t>Referencia a otros servicios y/o instituciones por:</t>
  </si>
  <si>
    <t>Violencia Física</t>
  </si>
  <si>
    <t>Alimentos</t>
  </si>
  <si>
    <t>Violencia Sexual</t>
  </si>
  <si>
    <t>Filiación</t>
  </si>
  <si>
    <t>Violencia Económica</t>
  </si>
  <si>
    <t>Regimen de visitas</t>
  </si>
  <si>
    <t>Feminicidio</t>
  </si>
  <si>
    <t>Separación convencional</t>
  </si>
  <si>
    <t>Tenencia</t>
  </si>
  <si>
    <t>Situaciones que puede generar violencia</t>
  </si>
  <si>
    <t>Sustracción internacional a menores</t>
  </si>
  <si>
    <t>Celos por enamorado/a o novio/a</t>
  </si>
  <si>
    <t>Otros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</si>
  <si>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</si>
  <si>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</si>
  <si>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</si>
  <si>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</si>
  <si>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</si>
  <si>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</si>
  <si>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</si>
  <si>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</si>
  <si>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Edad y Sexo</t>
  </si>
  <si>
    <t>Mujer</t>
  </si>
  <si>
    <t>Hombre</t>
  </si>
  <si>
    <t>N/E</t>
  </si>
  <si>
    <t>Menos de 13 años</t>
  </si>
  <si>
    <t>13 a 17 años</t>
  </si>
  <si>
    <t>18 a 25 años</t>
  </si>
  <si>
    <t>26 a 45 años</t>
  </si>
  <si>
    <t>46 a + años</t>
  </si>
  <si>
    <t>No especifica</t>
  </si>
  <si>
    <t>Porcentaje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</si>
  <si>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</si>
  <si>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</si>
  <si>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</si>
  <si>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</si>
  <si>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</si>
  <si>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</si>
  <si>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</si>
  <si>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</si>
  <si>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</si>
  <si>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</si>
  <si>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</si>
  <si>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</si>
  <si>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</si>
  <si>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</si>
  <si>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</si>
  <si>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</si>
  <si>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</si>
  <si>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</si>
  <si>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</si>
  <si>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</si>
  <si>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(Aficje,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</si>
  <si>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</si>
  <si>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</si>
  <si>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</si>
  <si>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</si>
  <si>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Departamento</t>
  </si>
  <si>
    <t>Paises</t>
  </si>
  <si>
    <t>Amazonas</t>
  </si>
  <si>
    <t>Argentina</t>
  </si>
  <si>
    <t>Ancash</t>
  </si>
  <si>
    <t>Alemania</t>
  </si>
  <si>
    <t>Apurimac</t>
  </si>
  <si>
    <t>Chile</t>
  </si>
  <si>
    <t>Arequipa</t>
  </si>
  <si>
    <t>Colombia</t>
  </si>
  <si>
    <t>Ayacucho</t>
  </si>
  <si>
    <t>EE UU</t>
  </si>
  <si>
    <t>Cajamarca</t>
  </si>
  <si>
    <t>España</t>
  </si>
  <si>
    <t>Callao 1/</t>
  </si>
  <si>
    <t>Francia</t>
  </si>
  <si>
    <t>Cusco</t>
  </si>
  <si>
    <t>Italia</t>
  </si>
  <si>
    <t>Huancavelica</t>
  </si>
  <si>
    <t>Mexico</t>
  </si>
  <si>
    <t>Huanuco</t>
  </si>
  <si>
    <t>La India</t>
  </si>
  <si>
    <t>Ica</t>
  </si>
  <si>
    <t>Suiza</t>
  </si>
  <si>
    <t>Junin</t>
  </si>
  <si>
    <t>Venezuela</t>
  </si>
  <si>
    <t>La Libertad</t>
  </si>
  <si>
    <t>Lambayeque</t>
  </si>
  <si>
    <t>Lima Metropolitana 2/</t>
  </si>
  <si>
    <t>Lima Provincia 3/</t>
  </si>
  <si>
    <t>Loreto</t>
  </si>
  <si>
    <t>RESUMEN</t>
  </si>
  <si>
    <t>Madre de Dios</t>
  </si>
  <si>
    <t>Lugar</t>
  </si>
  <si>
    <t xml:space="preserve">Moquegua </t>
  </si>
  <si>
    <t>Regiones</t>
  </si>
  <si>
    <t>Pasco</t>
  </si>
  <si>
    <t>Piura</t>
  </si>
  <si>
    <t>Puno</t>
  </si>
  <si>
    <t>San Martin</t>
  </si>
  <si>
    <t>Tacna</t>
  </si>
  <si>
    <t>Tumbes</t>
  </si>
  <si>
    <t>Ucayali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</si>
  <si>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</si>
  <si>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</si>
  <si>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</si>
  <si>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</si>
  <si>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Años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</si>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</sst>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 style="medium">
        <color rgb="FF002060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0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thick">
        <color auto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ck">
        <color auto="1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 style="thick">
        <color auto="1"/>
      </right>
      <top style="hair">
        <color theme="1"/>
      </top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1" fillId="2" borderId="0" xfId="2" applyFill="1"/>
    <xf numFmtId="0" fontId="1" fillId="0" borderId="0" xfId="2" applyFill="1"/>
    <xf numFmtId="0" fontId="3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5" fillId="3" borderId="0" xfId="2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ont="1" applyFill="1" applyAlignment="1">
      <alignment vertical="center"/>
    </xf>
    <xf numFmtId="0" fontId="6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ill="1" applyBorder="1"/>
    <xf numFmtId="0" fontId="2" fillId="0" borderId="0" xfId="2" applyFont="1" applyFill="1" applyBorder="1"/>
    <xf numFmtId="49" fontId="1" fillId="0" borderId="0" xfId="2" applyNumberFormat="1" applyFill="1" applyBorder="1" applyAlignment="1">
      <alignment horizontal="left"/>
    </xf>
    <xf numFmtId="0" fontId="1" fillId="2" borderId="0" xfId="2" applyFill="1" applyBorder="1"/>
    <xf numFmtId="0" fontId="7" fillId="4" borderId="0" xfId="2" applyFont="1" applyFill="1" applyBorder="1" applyAlignment="1">
      <alignment horizontal="left" vertical="center" wrapText="1"/>
    </xf>
    <xf numFmtId="0" fontId="8" fillId="2" borderId="0" xfId="2" applyFont="1" applyFill="1" applyAlignment="1">
      <alignment horizontal="left" wrapText="1"/>
    </xf>
    <xf numFmtId="0" fontId="8" fillId="2" borderId="0" xfId="2" applyFont="1" applyFill="1" applyBorder="1" applyAlignment="1">
      <alignment horizontal="left" wrapText="1"/>
    </xf>
    <xf numFmtId="0" fontId="9" fillId="2" borderId="0" xfId="2" applyFont="1" applyFill="1"/>
    <xf numFmtId="0" fontId="10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12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left" wrapText="1"/>
    </xf>
    <xf numFmtId="0" fontId="9" fillId="2" borderId="0" xfId="2" applyFont="1" applyFill="1" applyBorder="1" applyAlignment="1">
      <alignment vertical="center"/>
    </xf>
    <xf numFmtId="0" fontId="9" fillId="2" borderId="0" xfId="2" applyFont="1" applyFill="1" applyBorder="1"/>
    <xf numFmtId="0" fontId="14" fillId="5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0" fontId="15" fillId="2" borderId="0" xfId="2" applyFont="1" applyFill="1" applyBorder="1" applyAlignment="1"/>
    <xf numFmtId="0" fontId="16" fillId="2" borderId="0" xfId="2" applyFont="1" applyFill="1" applyBorder="1" applyAlignment="1"/>
    <xf numFmtId="0" fontId="16" fillId="2" borderId="0" xfId="2" applyFont="1" applyFill="1" applyBorder="1"/>
    <xf numFmtId="0" fontId="15" fillId="2" borderId="0" xfId="2" applyFont="1" applyFill="1" applyBorder="1"/>
    <xf numFmtId="0" fontId="9" fillId="0" borderId="0" xfId="2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3" fontId="9" fillId="6" borderId="0" xfId="2" applyNumberFormat="1" applyFont="1" applyFill="1" applyBorder="1" applyAlignment="1">
      <alignment horizontal="right" vertical="center"/>
    </xf>
    <xf numFmtId="1" fontId="15" fillId="2" borderId="0" xfId="2" applyNumberFormat="1" applyFont="1" applyFill="1" applyBorder="1" applyAlignment="1"/>
    <xf numFmtId="1" fontId="16" fillId="2" borderId="0" xfId="2" applyNumberFormat="1" applyFont="1" applyFill="1" applyBorder="1" applyAlignment="1"/>
    <xf numFmtId="3" fontId="9" fillId="6" borderId="0" xfId="3" applyNumberFormat="1" applyFont="1" applyFill="1" applyBorder="1" applyAlignment="1">
      <alignment horizontal="right" vertical="center"/>
    </xf>
    <xf numFmtId="3" fontId="9" fillId="0" borderId="0" xfId="3" applyNumberFormat="1" applyFont="1" applyFill="1" applyBorder="1" applyAlignment="1">
      <alignment horizontal="right" vertical="center"/>
    </xf>
    <xf numFmtId="1" fontId="15" fillId="2" borderId="0" xfId="3" applyNumberFormat="1" applyFont="1" applyFill="1" applyBorder="1" applyAlignment="1"/>
    <xf numFmtId="1" fontId="16" fillId="2" borderId="0" xfId="3" applyNumberFormat="1" applyFont="1" applyFill="1" applyBorder="1" applyAlignment="1"/>
    <xf numFmtId="0" fontId="9" fillId="0" borderId="1" xfId="2" applyFont="1" applyFill="1" applyBorder="1" applyAlignment="1">
      <alignment vertical="center"/>
    </xf>
    <xf numFmtId="3" fontId="9" fillId="0" borderId="1" xfId="2" applyNumberFormat="1" applyFont="1" applyFill="1" applyBorder="1" applyAlignment="1">
      <alignment horizontal="right" vertical="center"/>
    </xf>
    <xf numFmtId="0" fontId="15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/>
    </xf>
    <xf numFmtId="0" fontId="14" fillId="5" borderId="2" xfId="2" applyFont="1" applyFill="1" applyBorder="1" applyAlignment="1">
      <alignment vertical="center"/>
    </xf>
    <xf numFmtId="3" fontId="14" fillId="5" borderId="2" xfId="2" applyNumberFormat="1" applyFont="1" applyFill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7" borderId="0" xfId="2" applyFont="1" applyFill="1" applyBorder="1" applyAlignment="1">
      <alignment vertical="center"/>
    </xf>
    <xf numFmtId="9" fontId="14" fillId="7" borderId="0" xfId="4" applyFont="1" applyFill="1" applyBorder="1" applyAlignment="1">
      <alignment horizontal="right" vertical="center"/>
    </xf>
    <xf numFmtId="9" fontId="14" fillId="0" borderId="0" xfId="4" applyFont="1" applyFill="1" applyBorder="1" applyAlignment="1">
      <alignment horizontal="right" vertical="center"/>
    </xf>
    <xf numFmtId="0" fontId="15" fillId="2" borderId="0" xfId="2" applyFont="1" applyFill="1" applyAlignment="1">
      <alignment wrapText="1"/>
    </xf>
    <xf numFmtId="0" fontId="16" fillId="2" borderId="0" xfId="2" applyFont="1" applyFill="1" applyAlignment="1">
      <alignment wrapText="1"/>
    </xf>
    <xf numFmtId="0" fontId="9" fillId="2" borderId="0" xfId="2" applyFont="1" applyFill="1" applyAlignment="1">
      <alignment wrapText="1"/>
    </xf>
    <xf numFmtId="0" fontId="17" fillId="2" borderId="0" xfId="2" applyFont="1" applyFill="1" applyAlignment="1">
      <alignment horizontal="right"/>
    </xf>
    <xf numFmtId="0" fontId="18" fillId="8" borderId="0" xfId="2" applyFont="1" applyFill="1" applyAlignment="1">
      <alignment horizontal="center" vertical="center" wrapText="1"/>
    </xf>
    <xf numFmtId="0" fontId="17" fillId="2" borderId="0" xfId="2" applyFont="1" applyFill="1" applyAlignment="1"/>
    <xf numFmtId="0" fontId="17" fillId="2" borderId="0" xfId="2" applyFont="1" applyFill="1" applyAlignment="1">
      <alignment horizontal="left"/>
    </xf>
    <xf numFmtId="0" fontId="9" fillId="2" borderId="0" xfId="2" applyFont="1" applyFill="1" applyAlignment="1">
      <alignment horizontal="left" wrapText="1"/>
    </xf>
    <xf numFmtId="0" fontId="17" fillId="2" borderId="0" xfId="2" applyFont="1" applyFill="1" applyAlignment="1">
      <alignment wrapText="1"/>
    </xf>
    <xf numFmtId="0" fontId="17" fillId="2" borderId="0" xfId="2" applyFont="1" applyFill="1" applyAlignment="1">
      <alignment horizontal="left" wrapText="1"/>
    </xf>
    <xf numFmtId="0" fontId="10" fillId="2" borderId="0" xfId="2" applyFont="1" applyFill="1" applyAlignment="1">
      <alignment vertical="center"/>
    </xf>
    <xf numFmtId="0" fontId="9" fillId="2" borderId="0" xfId="2" applyFont="1" applyFill="1" applyAlignment="1">
      <alignment horizontal="left" vertical="center" wrapText="1"/>
    </xf>
    <xf numFmtId="0" fontId="9" fillId="2" borderId="0" xfId="2" applyFont="1" applyFill="1" applyAlignment="1">
      <alignment vertical="center"/>
    </xf>
    <xf numFmtId="0" fontId="10" fillId="2" borderId="0" xfId="2" applyFont="1" applyFill="1"/>
    <xf numFmtId="0" fontId="15" fillId="5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left" vertical="center"/>
    </xf>
    <xf numFmtId="0" fontId="9" fillId="5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/>
    </xf>
    <xf numFmtId="9" fontId="9" fillId="0" borderId="0" xfId="3" applyNumberFormat="1" applyFont="1" applyFill="1" applyBorder="1" applyAlignment="1">
      <alignment horizontal="right" vertical="center"/>
    </xf>
    <xf numFmtId="0" fontId="10" fillId="0" borderId="3" xfId="2" applyFont="1" applyFill="1" applyBorder="1" applyAlignment="1">
      <alignment vertical="center"/>
    </xf>
    <xf numFmtId="0" fontId="10" fillId="0" borderId="3" xfId="2" applyFont="1" applyFill="1" applyBorder="1" applyAlignment="1">
      <alignment horizontal="left" vertical="center"/>
    </xf>
    <xf numFmtId="3" fontId="10" fillId="0" borderId="3" xfId="2" applyNumberFormat="1" applyFont="1" applyFill="1" applyBorder="1" applyAlignment="1">
      <alignment vertical="center"/>
    </xf>
    <xf numFmtId="9" fontId="10" fillId="0" borderId="3" xfId="3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3" fontId="9" fillId="0" borderId="0" xfId="2" applyNumberFormat="1" applyFont="1" applyFill="1" applyBorder="1" applyAlignment="1">
      <alignment vertical="center"/>
    </xf>
    <xf numFmtId="9" fontId="9" fillId="0" borderId="0" xfId="3" applyNumberFormat="1" applyFont="1" applyFill="1" applyBorder="1" applyAlignment="1">
      <alignment vertical="center"/>
    </xf>
    <xf numFmtId="0" fontId="9" fillId="2" borderId="3" xfId="2" applyFont="1" applyFill="1" applyBorder="1"/>
    <xf numFmtId="9" fontId="9" fillId="2" borderId="3" xfId="2" applyNumberFormat="1" applyFont="1" applyFill="1" applyBorder="1"/>
    <xf numFmtId="0" fontId="9" fillId="0" borderId="3" xfId="2" applyFont="1" applyFill="1" applyBorder="1" applyAlignment="1">
      <alignment vertical="center"/>
    </xf>
    <xf numFmtId="3" fontId="10" fillId="0" borderId="3" xfId="2" applyNumberFormat="1" applyFont="1" applyFill="1" applyBorder="1" applyAlignment="1">
      <alignment horizontal="right" vertical="center"/>
    </xf>
    <xf numFmtId="9" fontId="10" fillId="0" borderId="3" xfId="3" applyNumberFormat="1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right" vertical="center"/>
    </xf>
    <xf numFmtId="9" fontId="9" fillId="0" borderId="3" xfId="3" applyNumberFormat="1" applyFont="1" applyFill="1" applyBorder="1" applyAlignment="1">
      <alignment horizontal="right" vertical="center"/>
    </xf>
    <xf numFmtId="0" fontId="9" fillId="0" borderId="4" xfId="2" applyFont="1" applyFill="1" applyBorder="1" applyAlignment="1">
      <alignment horizontal="left" vertical="center"/>
    </xf>
    <xf numFmtId="3" fontId="9" fillId="0" borderId="4" xfId="2" applyNumberFormat="1" applyFont="1" applyFill="1" applyBorder="1" applyAlignment="1">
      <alignment horizontal="right" vertical="center"/>
    </xf>
    <xf numFmtId="9" fontId="9" fillId="0" borderId="4" xfId="3" applyNumberFormat="1" applyFont="1" applyFill="1" applyBorder="1" applyAlignment="1">
      <alignment horizontal="right" vertical="center"/>
    </xf>
    <xf numFmtId="0" fontId="14" fillId="5" borderId="2" xfId="2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right" vertical="center"/>
    </xf>
    <xf numFmtId="9" fontId="14" fillId="5" borderId="2" xfId="3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/>
    </xf>
    <xf numFmtId="0" fontId="19" fillId="2" borderId="0" xfId="2" applyFont="1" applyFill="1" applyAlignment="1">
      <alignment vertical="center"/>
    </xf>
    <xf numFmtId="3" fontId="9" fillId="2" borderId="0" xfId="2" applyNumberFormat="1" applyFont="1" applyFill="1" applyBorder="1" applyAlignment="1">
      <alignment horizontal="right"/>
    </xf>
    <xf numFmtId="0" fontId="10" fillId="2" borderId="0" xfId="2" applyFont="1" applyFill="1" applyAlignment="1"/>
    <xf numFmtId="0" fontId="10" fillId="2" borderId="0" xfId="2" applyFont="1" applyFill="1" applyBorder="1"/>
    <xf numFmtId="0" fontId="19" fillId="2" borderId="0" xfId="2" applyFont="1" applyFill="1" applyAlignment="1">
      <alignment horizontal="center" vertical="center"/>
    </xf>
    <xf numFmtId="0" fontId="14" fillId="5" borderId="0" xfId="2" applyFont="1" applyFill="1" applyBorder="1" applyAlignment="1">
      <alignment horizontal="center" vertical="center"/>
    </xf>
    <xf numFmtId="0" fontId="14" fillId="5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164" fontId="10" fillId="0" borderId="0" xfId="3" applyNumberFormat="1" applyFont="1" applyFill="1" applyBorder="1" applyAlignment="1">
      <alignment vertical="center"/>
    </xf>
    <xf numFmtId="0" fontId="9" fillId="2" borderId="0" xfId="2" applyFont="1" applyFill="1" applyBorder="1" applyAlignment="1"/>
    <xf numFmtId="0" fontId="15" fillId="2" borderId="0" xfId="2" applyFont="1" applyFill="1" applyBorder="1" applyAlignment="1">
      <alignment horizontal="left"/>
    </xf>
    <xf numFmtId="0" fontId="14" fillId="2" borderId="0" xfId="2" applyFont="1" applyFill="1" applyBorder="1"/>
    <xf numFmtId="9" fontId="15" fillId="2" borderId="0" xfId="3" applyFont="1" applyFill="1" applyBorder="1"/>
    <xf numFmtId="0" fontId="10" fillId="2" borderId="0" xfId="2" applyFont="1" applyFill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20" fillId="2" borderId="0" xfId="2" applyFont="1" applyFill="1" applyAlignment="1">
      <alignment horizontal="left" wrapText="1"/>
    </xf>
    <xf numFmtId="1" fontId="9" fillId="2" borderId="0" xfId="2" applyNumberFormat="1" applyFont="1" applyFill="1" applyBorder="1" applyAlignment="1"/>
    <xf numFmtId="9" fontId="9" fillId="2" borderId="0" xfId="3" applyFont="1" applyFill="1" applyBorder="1"/>
    <xf numFmtId="164" fontId="14" fillId="5" borderId="2" xfId="3" applyNumberFormat="1" applyFont="1" applyFill="1" applyBorder="1" applyAlignment="1">
      <alignment vertical="center"/>
    </xf>
    <xf numFmtId="0" fontId="14" fillId="7" borderId="0" xfId="2" applyFont="1" applyFill="1" applyBorder="1" applyAlignment="1">
      <alignment horizontal="center" vertical="center"/>
    </xf>
    <xf numFmtId="9" fontId="14" fillId="7" borderId="0" xfId="3" applyNumberFormat="1" applyFont="1" applyFill="1" applyBorder="1" applyAlignment="1">
      <alignment horizontal="right" vertical="center"/>
    </xf>
    <xf numFmtId="1" fontId="9" fillId="2" borderId="0" xfId="2" applyNumberFormat="1" applyFont="1" applyFill="1" applyBorder="1" applyAlignment="1">
      <alignment horizontal="center"/>
    </xf>
    <xf numFmtId="0" fontId="1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 indent="2"/>
    </xf>
    <xf numFmtId="0" fontId="9" fillId="0" borderId="0" xfId="2" applyFont="1" applyFill="1" applyBorder="1" applyAlignment="1"/>
    <xf numFmtId="9" fontId="14" fillId="5" borderId="2" xfId="4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vertical="center"/>
    </xf>
    <xf numFmtId="0" fontId="9" fillId="2" borderId="0" xfId="2" applyFont="1" applyFill="1" applyBorder="1" applyAlignment="1">
      <alignment vertical="center" wrapText="1"/>
    </xf>
    <xf numFmtId="0" fontId="9" fillId="2" borderId="0" xfId="2" applyFont="1" applyFill="1" applyAlignment="1">
      <alignment vertical="center" wrapText="1"/>
    </xf>
    <xf numFmtId="0" fontId="14" fillId="5" borderId="2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vertical="center"/>
    </xf>
    <xf numFmtId="0" fontId="22" fillId="2" borderId="6" xfId="2" applyFont="1" applyFill="1" applyBorder="1" applyAlignment="1">
      <alignment vertical="center"/>
    </xf>
    <xf numFmtId="0" fontId="22" fillId="0" borderId="7" xfId="2" applyFont="1" applyFill="1" applyBorder="1" applyAlignment="1">
      <alignment vertical="center"/>
    </xf>
    <xf numFmtId="0" fontId="22" fillId="2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0" fontId="14" fillId="5" borderId="8" xfId="2" applyFont="1" applyFill="1" applyBorder="1" applyAlignment="1">
      <alignment vertical="center"/>
    </xf>
    <xf numFmtId="0" fontId="15" fillId="5" borderId="0" xfId="2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9" fontId="9" fillId="0" borderId="9" xfId="3" applyNumberFormat="1" applyFont="1" applyFill="1" applyBorder="1" applyAlignment="1">
      <alignment horizontal="right" vertical="center"/>
    </xf>
    <xf numFmtId="0" fontId="9" fillId="0" borderId="0" xfId="2" applyFont="1" applyFill="1" applyBorder="1"/>
    <xf numFmtId="164" fontId="9" fillId="0" borderId="0" xfId="3" applyNumberFormat="1" applyFont="1" applyFill="1" applyBorder="1" applyAlignment="1">
      <alignment horizontal="right" vertical="center"/>
    </xf>
    <xf numFmtId="164" fontId="14" fillId="0" borderId="0" xfId="4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center"/>
    </xf>
    <xf numFmtId="9" fontId="9" fillId="0" borderId="0" xfId="1" applyNumberFormat="1" applyFont="1" applyFill="1" applyBorder="1"/>
    <xf numFmtId="9" fontId="9" fillId="0" borderId="9" xfId="1" applyNumberFormat="1" applyFont="1" applyFill="1" applyBorder="1"/>
    <xf numFmtId="0" fontId="15" fillId="0" borderId="0" xfId="2" applyFont="1" applyFill="1" applyBorder="1" applyAlignment="1">
      <alignment horizontal="right" vertical="center"/>
    </xf>
    <xf numFmtId="9" fontId="14" fillId="0" borderId="9" xfId="4" applyNumberFormat="1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left" vertical="center"/>
    </xf>
    <xf numFmtId="0" fontId="9" fillId="2" borderId="9" xfId="2" applyFont="1" applyFill="1" applyBorder="1"/>
    <xf numFmtId="0" fontId="9" fillId="9" borderId="5" xfId="2" applyFont="1" applyFill="1" applyBorder="1"/>
    <xf numFmtId="0" fontId="9" fillId="9" borderId="6" xfId="2" applyFont="1" applyFill="1" applyBorder="1"/>
    <xf numFmtId="0" fontId="9" fillId="9" borderId="7" xfId="2" applyFont="1" applyFill="1" applyBorder="1"/>
    <xf numFmtId="0" fontId="9" fillId="0" borderId="9" xfId="2" applyFont="1" applyFill="1" applyBorder="1"/>
    <xf numFmtId="0" fontId="10" fillId="9" borderId="8" xfId="2" applyFont="1" applyFill="1" applyBorder="1"/>
    <xf numFmtId="0" fontId="9" fillId="9" borderId="0" xfId="2" applyFont="1" applyFill="1" applyBorder="1"/>
    <xf numFmtId="0" fontId="9" fillId="9" borderId="9" xfId="2" applyFont="1" applyFill="1" applyBorder="1"/>
    <xf numFmtId="0" fontId="15" fillId="5" borderId="9" xfId="2" applyFont="1" applyFill="1" applyBorder="1" applyAlignment="1">
      <alignment horizontal="right" vertical="center"/>
    </xf>
    <xf numFmtId="0" fontId="9" fillId="10" borderId="8" xfId="2" applyFont="1" applyFill="1" applyBorder="1" applyAlignment="1">
      <alignment horizontal="left" vertical="center"/>
    </xf>
    <xf numFmtId="0" fontId="9" fillId="10" borderId="0" xfId="2" applyFont="1" applyFill="1" applyBorder="1" applyAlignment="1">
      <alignment horizontal="left" vertical="center"/>
    </xf>
    <xf numFmtId="0" fontId="9" fillId="10" borderId="0" xfId="2" applyFont="1" applyFill="1" applyBorder="1" applyAlignment="1">
      <alignment horizontal="right" vertical="center" indent="2"/>
    </xf>
    <xf numFmtId="164" fontId="9" fillId="10" borderId="9" xfId="3" applyNumberFormat="1" applyFont="1" applyFill="1" applyBorder="1" applyAlignment="1">
      <alignment horizontal="right" vertical="center"/>
    </xf>
    <xf numFmtId="164" fontId="9" fillId="0" borderId="9" xfId="3" applyNumberFormat="1" applyFont="1" applyFill="1" applyBorder="1" applyAlignment="1">
      <alignment horizontal="right" vertical="center"/>
    </xf>
    <xf numFmtId="0" fontId="14" fillId="5" borderId="10" xfId="2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right" vertical="center" indent="2"/>
    </xf>
    <xf numFmtId="164" fontId="14" fillId="5" borderId="11" xfId="4" applyNumberFormat="1" applyFont="1" applyFill="1" applyBorder="1" applyAlignment="1">
      <alignment horizontal="right" vertical="center"/>
    </xf>
    <xf numFmtId="164" fontId="14" fillId="0" borderId="9" xfId="4" applyNumberFormat="1" applyFont="1" applyFill="1" applyBorder="1" applyAlignment="1">
      <alignment horizontal="right" vertical="center"/>
    </xf>
    <xf numFmtId="0" fontId="9" fillId="9" borderId="8" xfId="2" applyFont="1" applyFill="1" applyBorder="1" applyAlignment="1">
      <alignment horizontal="left" vertical="center"/>
    </xf>
    <xf numFmtId="0" fontId="9" fillId="9" borderId="0" xfId="2" applyFont="1" applyFill="1" applyBorder="1" applyAlignment="1">
      <alignment horizontal="left" vertical="center"/>
    </xf>
    <xf numFmtId="0" fontId="9" fillId="9" borderId="0" xfId="2" applyFont="1" applyFill="1" applyBorder="1" applyAlignment="1">
      <alignment horizontal="right" vertical="center" indent="2"/>
    </xf>
    <xf numFmtId="164" fontId="9" fillId="9" borderId="9" xfId="3" applyNumberFormat="1" applyFont="1" applyFill="1" applyBorder="1" applyAlignment="1">
      <alignment horizontal="right" vertical="center"/>
    </xf>
    <xf numFmtId="0" fontId="9" fillId="9" borderId="12" xfId="2" applyFont="1" applyFill="1" applyBorder="1"/>
    <xf numFmtId="0" fontId="9" fillId="9" borderId="13" xfId="2" applyFont="1" applyFill="1" applyBorder="1"/>
    <xf numFmtId="0" fontId="9" fillId="9" borderId="14" xfId="2" applyFont="1" applyFill="1" applyBorder="1"/>
    <xf numFmtId="0" fontId="23" fillId="2" borderId="8" xfId="2" applyFont="1" applyFill="1" applyBorder="1" applyAlignment="1">
      <alignment vertical="center"/>
    </xf>
    <xf numFmtId="0" fontId="23" fillId="2" borderId="12" xfId="2" applyFont="1" applyFill="1" applyBorder="1" applyAlignment="1">
      <alignment vertical="center"/>
    </xf>
    <xf numFmtId="0" fontId="9" fillId="2" borderId="13" xfId="2" applyFont="1" applyFill="1" applyBorder="1"/>
    <xf numFmtId="0" fontId="9" fillId="2" borderId="14" xfId="2" applyFont="1" applyFill="1" applyBorder="1"/>
    <xf numFmtId="0" fontId="9" fillId="2" borderId="5" xfId="2" applyFont="1" applyFill="1" applyBorder="1"/>
    <xf numFmtId="0" fontId="9" fillId="2" borderId="6" xfId="2" applyFont="1" applyFill="1" applyBorder="1"/>
    <xf numFmtId="0" fontId="9" fillId="2" borderId="7" xfId="2" applyFont="1" applyFill="1" applyBorder="1"/>
    <xf numFmtId="0" fontId="9" fillId="0" borderId="8" xfId="2" applyFont="1" applyFill="1" applyBorder="1"/>
    <xf numFmtId="0" fontId="12" fillId="2" borderId="0" xfId="2" applyFont="1" applyFill="1" applyBorder="1" applyAlignment="1">
      <alignment horizontal="left" vertical="center"/>
    </xf>
    <xf numFmtId="0" fontId="14" fillId="5" borderId="15" xfId="2" applyFont="1" applyFill="1" applyBorder="1" applyAlignment="1">
      <alignment horizontal="center" vertical="center"/>
    </xf>
    <xf numFmtId="0" fontId="14" fillId="5" borderId="16" xfId="2" applyFont="1" applyFill="1" applyBorder="1" applyAlignment="1">
      <alignment horizontal="center" vertical="center"/>
    </xf>
    <xf numFmtId="0" fontId="14" fillId="5" borderId="17" xfId="2" applyFont="1" applyFill="1" applyBorder="1" applyAlignment="1">
      <alignment horizontal="center" vertical="center" wrapText="1"/>
    </xf>
    <xf numFmtId="0" fontId="14" fillId="5" borderId="18" xfId="2" applyFont="1" applyFill="1" applyBorder="1" applyAlignment="1">
      <alignment horizontal="center" vertical="center"/>
    </xf>
    <xf numFmtId="0" fontId="9" fillId="10" borderId="0" xfId="2" applyFont="1" applyFill="1" applyBorder="1" applyAlignment="1">
      <alignment vertical="center"/>
    </xf>
    <xf numFmtId="3" fontId="9" fillId="10" borderId="0" xfId="2" applyNumberFormat="1" applyFont="1" applyFill="1" applyBorder="1" applyAlignment="1">
      <alignment horizontal="center" vertical="center"/>
    </xf>
    <xf numFmtId="3" fontId="9" fillId="10" borderId="19" xfId="2" applyNumberFormat="1" applyFont="1" applyFill="1" applyBorder="1" applyAlignment="1">
      <alignment horizontal="center" vertical="center"/>
    </xf>
    <xf numFmtId="9" fontId="9" fillId="11" borderId="18" xfId="4" applyNumberFormat="1" applyFont="1" applyFill="1" applyBorder="1" applyAlignment="1">
      <alignment horizontal="center" vertical="center"/>
    </xf>
    <xf numFmtId="0" fontId="9" fillId="10" borderId="20" xfId="2" applyFont="1" applyFill="1" applyBorder="1" applyAlignment="1">
      <alignment vertical="center"/>
    </xf>
    <xf numFmtId="3" fontId="9" fillId="10" borderId="20" xfId="2" applyNumberFormat="1" applyFont="1" applyFill="1" applyBorder="1" applyAlignment="1">
      <alignment horizontal="center" vertical="center"/>
    </xf>
    <xf numFmtId="3" fontId="9" fillId="10" borderId="21" xfId="2" applyNumberFormat="1" applyFont="1" applyFill="1" applyBorder="1" applyAlignment="1">
      <alignment horizontal="center" vertical="center"/>
    </xf>
    <xf numFmtId="0" fontId="9" fillId="10" borderId="22" xfId="2" applyFont="1" applyFill="1" applyBorder="1" applyAlignment="1">
      <alignment vertical="center"/>
    </xf>
    <xf numFmtId="3" fontId="9" fillId="10" borderId="22" xfId="2" applyNumberFormat="1" applyFont="1" applyFill="1" applyBorder="1" applyAlignment="1">
      <alignment horizontal="center" vertical="center"/>
    </xf>
    <xf numFmtId="3" fontId="9" fillId="10" borderId="23" xfId="2" applyNumberFormat="1" applyFont="1" applyFill="1" applyBorder="1" applyAlignment="1">
      <alignment horizontal="center" vertical="center"/>
    </xf>
    <xf numFmtId="0" fontId="9" fillId="10" borderId="24" xfId="2" applyFont="1" applyFill="1" applyBorder="1" applyAlignment="1">
      <alignment vertical="center"/>
    </xf>
    <xf numFmtId="3" fontId="9" fillId="10" borderId="24" xfId="2" applyNumberFormat="1" applyFont="1" applyFill="1" applyBorder="1" applyAlignment="1">
      <alignment horizontal="center" vertical="center"/>
    </xf>
    <xf numFmtId="3" fontId="9" fillId="10" borderId="25" xfId="2" applyNumberFormat="1" applyFont="1" applyFill="1" applyBorder="1" applyAlignment="1">
      <alignment horizontal="center" vertical="center"/>
    </xf>
    <xf numFmtId="3" fontId="14" fillId="5" borderId="2" xfId="2" applyNumberFormat="1" applyFont="1" applyFill="1" applyBorder="1" applyAlignment="1">
      <alignment horizontal="center" vertical="center"/>
    </xf>
    <xf numFmtId="9" fontId="15" fillId="5" borderId="26" xfId="4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right" vertical="center" indent="2"/>
    </xf>
    <xf numFmtId="0" fontId="9" fillId="2" borderId="8" xfId="2" applyFont="1" applyFill="1" applyBorder="1"/>
    <xf numFmtId="0" fontId="9" fillId="2" borderId="12" xfId="2" applyFont="1" applyFill="1" applyBorder="1"/>
    <xf numFmtId="0" fontId="9" fillId="0" borderId="13" xfId="2" applyFont="1" applyFill="1" applyBorder="1" applyAlignment="1">
      <alignment vertical="center"/>
    </xf>
    <xf numFmtId="3" fontId="9" fillId="0" borderId="13" xfId="2" applyNumberFormat="1" applyFont="1" applyFill="1" applyBorder="1" applyAlignment="1">
      <alignment horizontal="right" vertical="center" indent="2"/>
    </xf>
  </cellXfs>
  <cellStyles count="5">
    <cellStyle name="Normal" xfId="0" builtinId="0"/>
    <cellStyle name="Normal 2 2 3" xfId="2"/>
    <cellStyle name="Porcentaje" xfId="1" builtinId="5"/>
    <cellStyle name="Porcentaje 10" xfId="4"/>
    <cellStyle name="Porcentaje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2018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20144626366712937"/>
          <c:w val="0.84099426150829071"/>
          <c:h val="0.648292096962530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0966869893374E-3"/>
                  <c:y val="-0.15017422737211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985233049348736E-3"/>
                  <c:y val="-0.312252829054216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642206962462319E-3"/>
                  <c:y val="-0.2772691557613647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434041807366302E-3"/>
                  <c:y val="-0.329831691592304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59369396858485E-5"/>
                  <c:y val="-0.286261880733896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7129973533182563E-5"/>
                  <c:y val="-0.292468597675290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952480782669461E-3"/>
                  <c:y val="-0.2724535995500562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0344618872326493E-4"/>
                  <c:y val="-0.255585395575553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98303164885760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33583182836090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7876096"/>
        <c:axId val="517868256"/>
      </c:barChart>
      <c:catAx>
        <c:axId val="51787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7868256"/>
        <c:crosses val="autoZero"/>
        <c:auto val="1"/>
        <c:lblAlgn val="ctr"/>
        <c:lblOffset val="100"/>
        <c:noMultiLvlLbl val="0"/>
      </c:catAx>
      <c:valAx>
        <c:axId val="5178682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7876096"/>
        <c:crosses val="autoZero"/>
        <c:crossBetween val="between"/>
        <c:majorUnit val="2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064202088878152"/>
          <c:y val="0.19203354802565661"/>
          <c:w val="0.61286675089562948"/>
          <c:h val="0.6436162358349647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100'!$I$59:$I$64</c:f>
              <c:numCache>
                <c:formatCode>0.0%</c:formatCode>
                <c:ptCount val="6"/>
                <c:pt idx="0">
                  <c:v>4.3572984749455342E-3</c:v>
                </c:pt>
                <c:pt idx="1">
                  <c:v>8.2788671023965144E-2</c:v>
                </c:pt>
                <c:pt idx="2">
                  <c:v>0.20915032679738563</c:v>
                </c:pt>
                <c:pt idx="3">
                  <c:v>0.38344226579520696</c:v>
                </c:pt>
                <c:pt idx="4">
                  <c:v>5.2287581699346407E-2</c:v>
                </c:pt>
                <c:pt idx="5">
                  <c:v>0.26797385620915032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7866296"/>
        <c:axId val="517871392"/>
      </c:barChart>
      <c:catAx>
        <c:axId val="517866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MX"/>
          </a:p>
        </c:txPr>
        <c:crossAx val="517871392"/>
        <c:crosses val="autoZero"/>
        <c:auto val="1"/>
        <c:lblAlgn val="ctr"/>
        <c:lblOffset val="100"/>
        <c:noMultiLvlLbl val="0"/>
      </c:catAx>
      <c:valAx>
        <c:axId val="517871392"/>
        <c:scaling>
          <c:orientation val="minMax"/>
        </c:scaling>
        <c:delete val="0"/>
        <c:axPos val="b"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7866296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100'!$P$30,'Chat 100'!$S$30)</c:f>
              <c:numCache>
                <c:formatCode>General</c:formatCode>
                <c:ptCount val="2"/>
                <c:pt idx="0">
                  <c:v>61</c:v>
                </c:pt>
                <c:pt idx="1">
                  <c:v>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11534813451697375"/>
                  <c:y val="4.9670691706809843E-2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0402817433947628"/>
                  <c:y val="2.8056556518553769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4916181318497609"/>
                  <c:y val="2.0763678791212568E-2"/>
                </c:manualLayout>
              </c:layout>
              <c:tx>
                <c:rich>
                  <a:bodyPr/>
                  <a:lstStyle/>
                  <a:p>
                    <a:fld id="{F19D7E11-7F02-4440-9F92-D2A0F865DFAB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55D062DF-1ACB-44B6-9A4D-9856382E591F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100'!$E$58:$G$58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N/E</c:v>
                </c:pt>
              </c:strCache>
            </c:strRef>
          </c:cat>
          <c:val>
            <c:numRef>
              <c:f>'Chat 100'!$E$65:$G$65</c:f>
              <c:numCache>
                <c:formatCode>#,##0</c:formatCode>
                <c:ptCount val="3"/>
                <c:pt idx="0">
                  <c:v>381</c:v>
                </c:pt>
                <c:pt idx="1">
                  <c:v>78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3.1575013251406193E-3"/>
                  <c:y val="-8.83229355603835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8932322624139"/>
                      <c:h val="0.2252856342420034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25599551340472149"/>
                  <c:y val="3.610824108886372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-7.97378521013688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30</c:v>
                  </c:pt>
                  <c:pt idx="1">
                    <c:v>0</c:v>
                  </c:pt>
                  <c:pt idx="2">
                    <c:v>131</c:v>
                  </c:pt>
                  <c:pt idx="3">
                    <c:v>148</c:v>
                  </c:pt>
                  <c:pt idx="4">
                    <c:v>150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General</c:formatCode>
                <c:ptCount val="5"/>
                <c:pt idx="0">
                  <c:v>30</c:v>
                </c:pt>
                <c:pt idx="1">
                  <c:v>0</c:v>
                </c:pt>
                <c:pt idx="2">
                  <c:v>131</c:v>
                </c:pt>
                <c:pt idx="3">
                  <c:v>148</c:v>
                </c:pt>
                <c:pt idx="4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88864689786116"/>
          <c:y val="0.23931623931623933"/>
          <c:w val="0.72199425308803222"/>
          <c:h val="0.66947977656639068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3736111288848178E-2"/>
                  <c:y val="-0.106115475656844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1318156931498057E-2"/>
                  <c:y val="-6.5172301255888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1518400625453726E-2"/>
                  <c:y val="3.0427095331119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673758865248297E-2"/>
                  <c:y val="-8.6580057067847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164430166226694E-2"/>
                  <c:y val="2.8225797489904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100'!$D$126:$D$133</c:f>
              <c:numCache>
                <c:formatCode>#,##0</c:formatCode>
                <c:ptCount val="2"/>
                <c:pt idx="0">
                  <c:v>211</c:v>
                </c:pt>
                <c:pt idx="1">
                  <c:v>254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808000895622622E-2"/>
                  <c:y val="-4.0362217975637186E-3"/>
                </c:manualLayout>
              </c:layout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619211105720906E-2"/>
                  <c:y val="1.2484173606687471E-2"/>
                </c:manualLayout>
              </c:layout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0513540607285207E-2"/>
                  <c:y val="-1.2096770352816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100'!$E$126:$E$133</c:f>
              <c:numCache>
                <c:formatCode>#,##0</c:formatCode>
                <c:ptCount val="2"/>
                <c:pt idx="0">
                  <c:v>211</c:v>
                </c:pt>
                <c:pt idx="1">
                  <c:v>248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865512"/>
        <c:axId val="517864728"/>
      </c:lineChart>
      <c:catAx>
        <c:axId val="517865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7864728"/>
        <c:crosses val="autoZero"/>
        <c:auto val="1"/>
        <c:lblAlgn val="ctr"/>
        <c:lblOffset val="100"/>
        <c:noMultiLvlLbl val="0"/>
      </c:catAx>
      <c:valAx>
        <c:axId val="517864728"/>
        <c:scaling>
          <c:orientation val="minMax"/>
          <c:max val="300"/>
          <c:min val="200"/>
        </c:scaling>
        <c:delete val="1"/>
        <c:axPos val="l"/>
        <c:numFmt formatCode="#,##0" sourceLinked="1"/>
        <c:majorTickMark val="none"/>
        <c:minorTickMark val="none"/>
        <c:tickLblPos val="nextTo"/>
        <c:crossAx val="517865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6.jpeg"/><Relationship Id="rId3" Type="http://schemas.microsoft.com/office/2007/relationships/hdphoto" Target="../media/hdphoto1.wdp"/><Relationship Id="rId7" Type="http://schemas.microsoft.com/office/2007/relationships/hdphoto" Target="../media/hdphoto2.wdp"/><Relationship Id="rId12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chart" Target="../charts/chart5.xml"/><Relationship Id="rId5" Type="http://schemas.openxmlformats.org/officeDocument/2006/relationships/chart" Target="../charts/chart3.xml"/><Relationship Id="rId10" Type="http://schemas.openxmlformats.org/officeDocument/2006/relationships/chart" Target="../charts/chart4.xml"/><Relationship Id="rId4" Type="http://schemas.openxmlformats.org/officeDocument/2006/relationships/chart" Target="../charts/chart2.xml"/><Relationship Id="rId9" Type="http://schemas.microsoft.com/office/2007/relationships/hdphoto" Target="../media/hdphoto3.wdp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23106</xdr:colOff>
      <xdr:row>11</xdr:row>
      <xdr:rowOff>44929</xdr:rowOff>
    </xdr:from>
    <xdr:to>
      <xdr:col>18</xdr:col>
      <xdr:colOff>21265</xdr:colOff>
      <xdr:row>25</xdr:row>
      <xdr:rowOff>53914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27</xdr:row>
      <xdr:rowOff>34926</xdr:rowOff>
    </xdr:from>
    <xdr:to>
      <xdr:col>9</xdr:col>
      <xdr:colOff>107830</xdr:colOff>
      <xdr:row>31</xdr:row>
      <xdr:rowOff>111125</xdr:rowOff>
    </xdr:to>
    <xdr:sp macro="" textlink="">
      <xdr:nvSpPr>
        <xdr:cNvPr id="3" name="4 Rectángulo"/>
        <xdr:cNvSpPr/>
      </xdr:nvSpPr>
      <xdr:spPr>
        <a:xfrm>
          <a:off x="137161" y="5170806"/>
          <a:ext cx="4207389" cy="73913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192079</xdr:colOff>
      <xdr:row>27</xdr:row>
      <xdr:rowOff>43392</xdr:rowOff>
    </xdr:from>
    <xdr:ext cx="643286" cy="666490"/>
    <xdr:pic>
      <xdr:nvPicPr>
        <xdr:cNvPr id="4" name="6 Imagen" descr="Chat_Icon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8799" y="5179272"/>
          <a:ext cx="643286" cy="66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19049</xdr:colOff>
      <xdr:row>26</xdr:row>
      <xdr:rowOff>119592</xdr:rowOff>
    </xdr:from>
    <xdr:to>
      <xdr:col>20</xdr:col>
      <xdr:colOff>718868</xdr:colOff>
      <xdr:row>32</xdr:row>
      <xdr:rowOff>15876</xdr:rowOff>
    </xdr:to>
    <xdr:sp macro="" textlink="">
      <xdr:nvSpPr>
        <xdr:cNvPr id="5" name="9 Rectángulo redondeado"/>
        <xdr:cNvSpPr/>
      </xdr:nvSpPr>
      <xdr:spPr>
        <a:xfrm>
          <a:off x="80009" y="5049732"/>
          <a:ext cx="9546639" cy="932604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18</xdr:col>
      <xdr:colOff>44930</xdr:colOff>
      <xdr:row>11</xdr:row>
      <xdr:rowOff>17972</xdr:rowOff>
    </xdr:from>
    <xdr:to>
      <xdr:col>20</xdr:col>
      <xdr:colOff>503209</xdr:colOff>
      <xdr:row>25</xdr:row>
      <xdr:rowOff>26958</xdr:rowOff>
    </xdr:to>
    <xdr:sp macro="" textlink="">
      <xdr:nvSpPr>
        <xdr:cNvPr id="6" name="10 Rectángulo redondeado"/>
        <xdr:cNvSpPr/>
      </xdr:nvSpPr>
      <xdr:spPr>
        <a:xfrm>
          <a:off x="7916390" y="2090612"/>
          <a:ext cx="1685099" cy="2675986"/>
        </a:xfrm>
        <a:prstGeom prst="roundRect">
          <a:avLst/>
        </a:prstGeom>
        <a:solidFill>
          <a:schemeClr val="bg2"/>
        </a:solidFill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57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7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98845</xdr:colOff>
      <xdr:row>16</xdr:row>
      <xdr:rowOff>17972</xdr:rowOff>
    </xdr:from>
    <xdr:to>
      <xdr:col>20</xdr:col>
      <xdr:colOff>424790</xdr:colOff>
      <xdr:row>24</xdr:row>
      <xdr:rowOff>62902</xdr:rowOff>
    </xdr:to>
    <xdr:sp macro="" textlink="">
      <xdr:nvSpPr>
        <xdr:cNvPr id="8" name="19 CuadroTexto"/>
        <xdr:cNvSpPr txBox="1"/>
      </xdr:nvSpPr>
      <xdr:spPr>
        <a:xfrm>
          <a:off x="7970305" y="3043112"/>
          <a:ext cx="1552765" cy="15689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De enero a febrero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han atendido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459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latin typeface="Arial" panose="020B0604020202020204" pitchFamily="34" charset="0"/>
              <a:cs typeface="Arial" panose="020B0604020202020204" pitchFamily="34" charset="0"/>
            </a:rPr>
            <a:t>febrero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57 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gresos al chat que no ha tenido interacción con el/la moderador/a.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promedio hay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11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 por día.</a:t>
          </a:r>
          <a:endParaRPr lang="es-PE" sz="10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9525</xdr:rowOff>
    </xdr:to>
    <xdr:graphicFrame macro="">
      <xdr:nvGraphicFramePr>
        <xdr:cNvPr id="9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19</xdr:col>
      <xdr:colOff>123286</xdr:colOff>
      <xdr:row>12</xdr:row>
      <xdr:rowOff>171952</xdr:rowOff>
    </xdr:from>
    <xdr:ext cx="901700" cy="300492"/>
    <xdr:pic>
      <xdr:nvPicPr>
        <xdr:cNvPr id="10" name="3 Imagen" descr="chat 100.bmp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672926" y="2435092"/>
          <a:ext cx="901700" cy="3004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18</xdr:col>
      <xdr:colOff>146966</xdr:colOff>
      <xdr:row>11</xdr:row>
      <xdr:rowOff>134274</xdr:rowOff>
    </xdr:from>
    <xdr:ext cx="634801" cy="666365"/>
    <xdr:pic>
      <xdr:nvPicPr>
        <xdr:cNvPr id="11" name="5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018426" y="2206914"/>
          <a:ext cx="634801" cy="6663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>
    <xdr:from>
      <xdr:col>9</xdr:col>
      <xdr:colOff>15158</xdr:colOff>
      <xdr:row>57</xdr:row>
      <xdr:rowOff>26958</xdr:rowOff>
    </xdr:from>
    <xdr:to>
      <xdr:col>16</xdr:col>
      <xdr:colOff>188704</xdr:colOff>
      <xdr:row>66</xdr:row>
      <xdr:rowOff>53915</xdr:rowOff>
    </xdr:to>
    <xdr:graphicFrame macro="">
      <xdr:nvGraphicFramePr>
        <xdr:cNvPr id="1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114300</xdr:colOff>
      <xdr:row>122</xdr:row>
      <xdr:rowOff>28575</xdr:rowOff>
    </xdr:from>
    <xdr:to>
      <xdr:col>16</xdr:col>
      <xdr:colOff>561975</xdr:colOff>
      <xdr:row>142</xdr:row>
      <xdr:rowOff>62901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5" name="Rectángulo 14"/>
        <xdr:cNvSpPr/>
      </xdr:nvSpPr>
      <xdr:spPr>
        <a:xfrm>
          <a:off x="3607926" y="182052"/>
          <a:ext cx="525442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0</xdr:row>
      <xdr:rowOff>95250</xdr:rowOff>
    </xdr:from>
    <xdr:to>
      <xdr:col>6</xdr:col>
      <xdr:colOff>24800</xdr:colOff>
      <xdr:row>1</xdr:row>
      <xdr:rowOff>467525</xdr:rowOff>
    </xdr:to>
    <xdr:pic>
      <xdr:nvPicPr>
        <xdr:cNvPr id="16" name="Imagen 15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" y="95250"/>
          <a:ext cx="284801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</xdr:colOff>
      <xdr:row>89</xdr:row>
      <xdr:rowOff>171450</xdr:rowOff>
    </xdr:from>
    <xdr:to>
      <xdr:col>20</xdr:col>
      <xdr:colOff>457200</xdr:colOff>
      <xdr:row>118</xdr:row>
      <xdr:rowOff>76199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760595" y="15914370"/>
          <a:ext cx="4794885" cy="5292089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11</xdr:col>
      <xdr:colOff>57149</xdr:colOff>
      <xdr:row>87</xdr:row>
      <xdr:rowOff>171450</xdr:rowOff>
    </xdr:from>
    <xdr:to>
      <xdr:col>20</xdr:col>
      <xdr:colOff>504825</xdr:colOff>
      <xdr:row>89</xdr:row>
      <xdr:rowOff>114300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4789169" y="15487650"/>
          <a:ext cx="4813936" cy="3695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febrero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0.07414</cdr:x>
      <cdr:y>0.46866</cdr:y>
    </cdr:from>
    <cdr:to>
      <cdr:x>0.15396</cdr:x>
      <cdr:y>0.6486</cdr:y>
    </cdr:to>
    <cdr:pic>
      <cdr:nvPicPr>
        <cdr:cNvPr id="4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3066" y="816147"/>
          <a:ext cx="197080" cy="31335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0.85823</cdr:x>
      <cdr:y>0.5807</cdr:y>
    </cdr:from>
    <cdr:to>
      <cdr:x>0.94146</cdr:x>
      <cdr:y>0.73844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19042" y="1011266"/>
          <a:ext cx="205490" cy="27469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0.31868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641966" y="39404"/>
          <a:ext cx="2601565" cy="5130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(Ene.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- Feb.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-1%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Febrero%202018\BE%20Febrer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inea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B13" t="str">
            <v>Ene</v>
          </cell>
          <cell r="C13">
            <v>211</v>
          </cell>
        </row>
        <row r="14">
          <cell r="B14" t="str">
            <v>Feb</v>
          </cell>
          <cell r="C14">
            <v>248</v>
          </cell>
        </row>
        <row r="15">
          <cell r="B15" t="str">
            <v>Mar</v>
          </cell>
        </row>
        <row r="16">
          <cell r="B16" t="str">
            <v>Abr</v>
          </cell>
        </row>
        <row r="17">
          <cell r="B17" t="str">
            <v>May</v>
          </cell>
        </row>
        <row r="18">
          <cell r="B18" t="str">
            <v>Jun</v>
          </cell>
        </row>
        <row r="19">
          <cell r="B19" t="str">
            <v>Jul</v>
          </cell>
        </row>
        <row r="20">
          <cell r="B20" t="str">
            <v>Ago</v>
          </cell>
        </row>
        <row r="21">
          <cell r="B21" t="str">
            <v>Sep</v>
          </cell>
        </row>
        <row r="22">
          <cell r="B22" t="str">
            <v>Oct</v>
          </cell>
        </row>
        <row r="23">
          <cell r="B23" t="str">
            <v>Nov</v>
          </cell>
        </row>
        <row r="24">
          <cell r="B24" t="str">
            <v>Dic</v>
          </cell>
        </row>
        <row r="30">
          <cell r="P30">
            <v>61</v>
          </cell>
          <cell r="S30">
            <v>398</v>
          </cell>
        </row>
        <row r="58">
          <cell r="E58" t="str">
            <v>Mujer</v>
          </cell>
          <cell r="F58" t="str">
            <v>Hombre</v>
          </cell>
          <cell r="G58" t="str">
            <v>N/E</v>
          </cell>
        </row>
        <row r="59">
          <cell r="B59" t="str">
            <v>Menos de 13 años</v>
          </cell>
          <cell r="I59">
            <v>4.3572984749455342E-3</v>
          </cell>
        </row>
        <row r="60">
          <cell r="B60" t="str">
            <v>13 a 17 años</v>
          </cell>
          <cell r="I60">
            <v>8.2788671023965144E-2</v>
          </cell>
        </row>
        <row r="61">
          <cell r="B61" t="str">
            <v>18 a 25 años</v>
          </cell>
          <cell r="I61">
            <v>0.20915032679738563</v>
          </cell>
        </row>
        <row r="62">
          <cell r="B62" t="str">
            <v>26 a 45 años</v>
          </cell>
          <cell r="I62">
            <v>0.38344226579520696</v>
          </cell>
        </row>
        <row r="63">
          <cell r="B63" t="str">
            <v>46 a + años</v>
          </cell>
          <cell r="I63">
            <v>5.2287581699346407E-2</v>
          </cell>
        </row>
        <row r="64">
          <cell r="B64" t="str">
            <v>No especifica</v>
          </cell>
          <cell r="I64">
            <v>0.26797385620915032</v>
          </cell>
        </row>
        <row r="65">
          <cell r="E65">
            <v>381</v>
          </cell>
          <cell r="F65">
            <v>78</v>
          </cell>
          <cell r="G65">
            <v>0</v>
          </cell>
        </row>
        <row r="71">
          <cell r="I71" t="str">
            <v>Derivación al CEM</v>
          </cell>
          <cell r="N71">
            <v>30</v>
          </cell>
        </row>
        <row r="72">
          <cell r="I72" t="str">
            <v>Derivación al SAU</v>
          </cell>
          <cell r="N72">
            <v>0</v>
          </cell>
        </row>
        <row r="73">
          <cell r="I73" t="str">
            <v>Orientación psicologica</v>
          </cell>
          <cell r="N73">
            <v>131</v>
          </cell>
        </row>
        <row r="74">
          <cell r="I74" t="str">
            <v>Información general</v>
          </cell>
          <cell r="N74">
            <v>148</v>
          </cell>
        </row>
        <row r="75">
          <cell r="I75" t="str">
            <v>Referencia al CEM</v>
          </cell>
          <cell r="N75">
            <v>150</v>
          </cell>
        </row>
        <row r="125">
          <cell r="D125">
            <v>2017</v>
          </cell>
          <cell r="E125">
            <v>2018</v>
          </cell>
        </row>
        <row r="126">
          <cell r="D126">
            <v>211</v>
          </cell>
          <cell r="E126">
            <v>211</v>
          </cell>
        </row>
        <row r="127">
          <cell r="D127">
            <v>254</v>
          </cell>
          <cell r="E127">
            <v>248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1:U150"/>
  <sheetViews>
    <sheetView showGridLines="0" tabSelected="1" view="pageBreakPreview" zoomScaleNormal="90" zoomScaleSheetLayoutView="100" workbookViewId="0"/>
  </sheetViews>
  <sheetFormatPr baseColWidth="10" defaultColWidth="4.88671875" defaultRowHeight="14.4" x14ac:dyDescent="0.3"/>
  <cols>
    <col min="1" max="1" width="0.88671875" style="1" customWidth="1"/>
    <col min="2" max="2" width="7.33203125" style="1" customWidth="1"/>
    <col min="3" max="3" width="10.6640625" style="1" customWidth="1"/>
    <col min="4" max="4" width="6.88671875" style="1" customWidth="1"/>
    <col min="5" max="5" width="7.6640625" style="1" customWidth="1"/>
    <col min="6" max="6" width="8.88671875" style="1" customWidth="1"/>
    <col min="7" max="7" width="6.44140625" style="1" customWidth="1"/>
    <col min="8" max="8" width="6.5546875" style="1" customWidth="1"/>
    <col min="9" max="9" width="6.44140625" style="1" customWidth="1"/>
    <col min="10" max="10" width="6.5546875" style="1" customWidth="1"/>
    <col min="11" max="11" width="0.6640625" style="1" customWidth="1"/>
    <col min="12" max="12" width="9.33203125" style="1" customWidth="1"/>
    <col min="13" max="13" width="0.88671875" style="1" customWidth="1"/>
    <col min="14" max="14" width="7.109375" style="1" customWidth="1"/>
    <col min="15" max="15" width="2" style="1" customWidth="1"/>
    <col min="16" max="16" width="7.5546875" style="1" customWidth="1"/>
    <col min="17" max="17" width="9.5546875" style="1" customWidth="1"/>
    <col min="18" max="18" width="9.33203125" style="1" customWidth="1"/>
    <col min="19" max="19" width="9.88671875" style="1" customWidth="1"/>
    <col min="20" max="20" width="8" style="1" customWidth="1"/>
    <col min="21" max="21" width="7.6640625" style="1" customWidth="1"/>
    <col min="22" max="22" width="0.6640625" style="1" customWidth="1"/>
    <col min="23" max="16384" width="4.88671875" style="1"/>
  </cols>
  <sheetData>
    <row r="1" spans="1:21" ht="9" customHeight="1" x14ac:dyDescent="0.3">
      <c r="J1" s="2"/>
      <c r="K1" s="2"/>
      <c r="L1" s="2"/>
      <c r="M1" s="2"/>
      <c r="N1" s="2"/>
      <c r="O1" s="2"/>
      <c r="P1" s="2"/>
      <c r="Q1" s="2"/>
    </row>
    <row r="2" spans="1:21" ht="38.25" customHeight="1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30" customHeight="1" x14ac:dyDescent="0.3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2" customFormat="1" ht="4.5" customHeight="1" x14ac:dyDescent="0.3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s="7" customFormat="1" ht="20.25" customHeight="1" x14ac:dyDescent="0.3">
      <c r="B5" s="8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s="2" customFormat="1" ht="4.5" customHeight="1" x14ac:dyDescent="0.3">
      <c r="B6" s="9"/>
      <c r="C6" s="9"/>
      <c r="D6" s="9"/>
      <c r="E6" s="9"/>
      <c r="F6" s="9"/>
      <c r="G6" s="10"/>
      <c r="H6" s="9"/>
      <c r="I6" s="9"/>
      <c r="J6" s="9"/>
      <c r="K6" s="9"/>
      <c r="L6" s="9"/>
      <c r="M6" s="9"/>
      <c r="N6" s="9"/>
      <c r="O6" s="9"/>
      <c r="P6" s="9"/>
      <c r="Q6" s="11"/>
      <c r="R6" s="9"/>
      <c r="S6" s="9"/>
      <c r="T6" s="9"/>
      <c r="U6" s="9"/>
    </row>
    <row r="7" spans="1:21" ht="15" customHeight="1" x14ac:dyDescent="0.3">
      <c r="A7" s="12"/>
      <c r="B7" s="13" t="s">
        <v>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3.25" customHeight="1" x14ac:dyDescent="0.3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3.75" customHeight="1" x14ac:dyDescent="0.3"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5"/>
      <c r="N9" s="14"/>
      <c r="O9" s="14"/>
      <c r="P9" s="14"/>
      <c r="Q9" s="14"/>
      <c r="R9" s="14"/>
      <c r="S9" s="14"/>
      <c r="T9" s="14"/>
      <c r="U9" s="14"/>
    </row>
    <row r="10" spans="1:21" s="16" customFormat="1" ht="15.75" customHeight="1" x14ac:dyDescent="0.2">
      <c r="B10" s="17" t="s">
        <v>3</v>
      </c>
      <c r="C10" s="18"/>
      <c r="D10" s="19"/>
      <c r="E10" s="19"/>
      <c r="F10" s="19"/>
      <c r="G10" s="19"/>
      <c r="H10" s="1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s="16" customFormat="1" ht="1.5" customHeight="1" x14ac:dyDescent="0.2">
      <c r="B11" s="21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22"/>
      <c r="P11" s="22"/>
    </row>
    <row r="12" spans="1:21" s="16" customFormat="1" ht="15" customHeight="1" x14ac:dyDescent="0.2">
      <c r="B12" s="23" t="s">
        <v>4</v>
      </c>
      <c r="C12" s="24">
        <v>2018</v>
      </c>
      <c r="D12" s="24">
        <v>2017</v>
      </c>
      <c r="E12" s="24">
        <v>2016</v>
      </c>
      <c r="F12" s="24">
        <v>2015</v>
      </c>
      <c r="G12" s="24">
        <v>2014</v>
      </c>
      <c r="H12" s="24">
        <v>2013</v>
      </c>
      <c r="I12" s="24">
        <v>2012</v>
      </c>
      <c r="J12" s="24">
        <v>2011</v>
      </c>
      <c r="K12" s="25"/>
      <c r="L12" s="26"/>
      <c r="M12" s="27"/>
      <c r="N12" s="28"/>
      <c r="O12" s="29"/>
      <c r="P12" s="29"/>
    </row>
    <row r="13" spans="1:21" s="16" customFormat="1" ht="15" customHeight="1" x14ac:dyDescent="0.2">
      <c r="B13" s="30" t="s">
        <v>5</v>
      </c>
      <c r="C13" s="31">
        <v>211</v>
      </c>
      <c r="D13" s="31">
        <v>211</v>
      </c>
      <c r="E13" s="31">
        <v>257</v>
      </c>
      <c r="F13" s="31">
        <v>270</v>
      </c>
      <c r="G13" s="31">
        <v>75</v>
      </c>
      <c r="H13" s="31">
        <v>155</v>
      </c>
      <c r="I13" s="31">
        <v>63</v>
      </c>
      <c r="J13" s="32"/>
      <c r="K13" s="31"/>
      <c r="L13" s="33">
        <v>20</v>
      </c>
      <c r="M13" s="34"/>
      <c r="N13" s="28"/>
      <c r="O13" s="22"/>
      <c r="P13" s="22"/>
    </row>
    <row r="14" spans="1:21" s="16" customFormat="1" ht="15" customHeight="1" x14ac:dyDescent="0.2">
      <c r="B14" s="30" t="s">
        <v>6</v>
      </c>
      <c r="C14" s="31">
        <v>248</v>
      </c>
      <c r="D14" s="31">
        <v>254</v>
      </c>
      <c r="E14" s="31">
        <v>280</v>
      </c>
      <c r="F14" s="31">
        <v>313</v>
      </c>
      <c r="G14" s="31">
        <v>102</v>
      </c>
      <c r="H14" s="31">
        <v>116</v>
      </c>
      <c r="I14" s="31">
        <v>101</v>
      </c>
      <c r="J14" s="32"/>
      <c r="K14" s="31"/>
      <c r="L14" s="33">
        <v>20</v>
      </c>
      <c r="M14" s="34"/>
      <c r="N14" s="28"/>
      <c r="O14" s="22"/>
      <c r="P14" s="22"/>
    </row>
    <row r="15" spans="1:21" s="16" customFormat="1" ht="15" customHeight="1" x14ac:dyDescent="0.2">
      <c r="B15" s="30" t="s">
        <v>7</v>
      </c>
      <c r="C15" s="31"/>
      <c r="D15" s="31">
        <v>299</v>
      </c>
      <c r="E15" s="31">
        <v>332</v>
      </c>
      <c r="F15" s="31">
        <v>329</v>
      </c>
      <c r="G15" s="31">
        <v>82</v>
      </c>
      <c r="H15" s="31">
        <v>133</v>
      </c>
      <c r="I15" s="31">
        <v>108</v>
      </c>
      <c r="J15" s="35"/>
      <c r="K15" s="36"/>
      <c r="L15" s="37"/>
      <c r="M15" s="38"/>
      <c r="N15" s="28"/>
      <c r="O15" s="22"/>
      <c r="P15" s="22"/>
    </row>
    <row r="16" spans="1:21" s="16" customFormat="1" ht="15" customHeight="1" x14ac:dyDescent="0.2">
      <c r="B16" s="30" t="s">
        <v>8</v>
      </c>
      <c r="C16" s="31"/>
      <c r="D16" s="31">
        <v>403</v>
      </c>
      <c r="E16" s="31">
        <v>359</v>
      </c>
      <c r="F16" s="31">
        <v>310</v>
      </c>
      <c r="G16" s="31">
        <v>84</v>
      </c>
      <c r="H16" s="31">
        <v>132</v>
      </c>
      <c r="I16" s="31">
        <v>137</v>
      </c>
      <c r="J16" s="31">
        <v>55</v>
      </c>
      <c r="K16" s="31"/>
      <c r="L16" s="33"/>
      <c r="M16" s="34"/>
      <c r="N16" s="28"/>
      <c r="O16" s="22"/>
      <c r="P16" s="22"/>
      <c r="U16" s="22"/>
    </row>
    <row r="17" spans="2:21" s="16" customFormat="1" ht="15" customHeight="1" x14ac:dyDescent="0.2">
      <c r="B17" s="30" t="s">
        <v>9</v>
      </c>
      <c r="C17" s="31"/>
      <c r="D17" s="31">
        <v>330</v>
      </c>
      <c r="E17" s="31">
        <v>411</v>
      </c>
      <c r="F17" s="31">
        <v>311</v>
      </c>
      <c r="G17" s="31">
        <v>145</v>
      </c>
      <c r="H17" s="31">
        <v>134</v>
      </c>
      <c r="I17" s="31">
        <v>153</v>
      </c>
      <c r="J17" s="31">
        <v>57</v>
      </c>
      <c r="K17" s="31"/>
      <c r="L17" s="33"/>
      <c r="M17" s="34"/>
      <c r="N17" s="28"/>
      <c r="O17" s="22"/>
      <c r="P17" s="22"/>
    </row>
    <row r="18" spans="2:21" s="16" customFormat="1" ht="15" customHeight="1" x14ac:dyDescent="0.2">
      <c r="B18" s="30" t="s">
        <v>10</v>
      </c>
      <c r="C18" s="31"/>
      <c r="D18" s="31">
        <v>367</v>
      </c>
      <c r="E18" s="31">
        <v>352</v>
      </c>
      <c r="F18" s="31">
        <v>266</v>
      </c>
      <c r="G18" s="31">
        <v>192</v>
      </c>
      <c r="H18" s="31">
        <v>104</v>
      </c>
      <c r="I18" s="31">
        <v>157</v>
      </c>
      <c r="J18" s="31">
        <v>64</v>
      </c>
      <c r="K18" s="31"/>
      <c r="L18" s="33"/>
      <c r="M18" s="34"/>
      <c r="N18" s="28"/>
      <c r="O18" s="22"/>
      <c r="P18" s="22"/>
    </row>
    <row r="19" spans="2:21" s="16" customFormat="1" ht="15" customHeight="1" x14ac:dyDescent="0.2">
      <c r="B19" s="30" t="s">
        <v>11</v>
      </c>
      <c r="C19" s="31"/>
      <c r="D19" s="31">
        <v>284</v>
      </c>
      <c r="E19" s="31">
        <v>320</v>
      </c>
      <c r="F19" s="31">
        <v>318</v>
      </c>
      <c r="G19" s="31">
        <v>303</v>
      </c>
      <c r="H19" s="31">
        <v>109</v>
      </c>
      <c r="I19" s="31">
        <v>170</v>
      </c>
      <c r="J19" s="31">
        <v>54</v>
      </c>
      <c r="K19" s="31"/>
      <c r="L19" s="33"/>
      <c r="M19" s="34"/>
      <c r="N19" s="28"/>
      <c r="O19" s="22"/>
      <c r="P19" s="22"/>
    </row>
    <row r="20" spans="2:21" s="16" customFormat="1" ht="15" customHeight="1" x14ac:dyDescent="0.2">
      <c r="B20" s="30" t="s">
        <v>12</v>
      </c>
      <c r="C20" s="31"/>
      <c r="D20" s="31">
        <v>279</v>
      </c>
      <c r="E20" s="31">
        <v>287</v>
      </c>
      <c r="F20" s="31">
        <v>342</v>
      </c>
      <c r="G20" s="31">
        <v>260</v>
      </c>
      <c r="H20" s="31">
        <v>94</v>
      </c>
      <c r="I20" s="31">
        <v>131</v>
      </c>
      <c r="J20" s="31">
        <v>59</v>
      </c>
      <c r="K20" s="31"/>
      <c r="L20" s="33"/>
      <c r="M20" s="34"/>
      <c r="N20" s="28"/>
      <c r="O20" s="22"/>
      <c r="P20" s="22"/>
    </row>
    <row r="21" spans="2:21" s="16" customFormat="1" ht="15" customHeight="1" x14ac:dyDescent="0.2">
      <c r="B21" s="30" t="s">
        <v>13</v>
      </c>
      <c r="C21" s="31"/>
      <c r="D21" s="31">
        <v>350</v>
      </c>
      <c r="E21" s="31">
        <v>359</v>
      </c>
      <c r="F21" s="31">
        <v>342</v>
      </c>
      <c r="G21" s="31">
        <v>290</v>
      </c>
      <c r="H21" s="31">
        <v>113</v>
      </c>
      <c r="I21" s="31">
        <v>188</v>
      </c>
      <c r="J21" s="31">
        <v>51</v>
      </c>
      <c r="K21" s="31"/>
      <c r="L21" s="26"/>
      <c r="M21" s="27"/>
      <c r="N21" s="28"/>
      <c r="O21" s="22"/>
      <c r="P21" s="22"/>
    </row>
    <row r="22" spans="2:21" s="16" customFormat="1" ht="15" customHeight="1" x14ac:dyDescent="0.2">
      <c r="B22" s="30" t="s">
        <v>14</v>
      </c>
      <c r="C22" s="31"/>
      <c r="D22" s="31">
        <v>393</v>
      </c>
      <c r="E22" s="31">
        <v>359</v>
      </c>
      <c r="F22" s="31">
        <v>299</v>
      </c>
      <c r="G22" s="31">
        <v>299</v>
      </c>
      <c r="H22" s="31">
        <v>93</v>
      </c>
      <c r="I22" s="31">
        <v>191</v>
      </c>
      <c r="J22" s="31">
        <v>87</v>
      </c>
      <c r="K22" s="31"/>
      <c r="L22" s="26"/>
      <c r="M22" s="27"/>
      <c r="N22" s="28"/>
      <c r="O22" s="22"/>
      <c r="P22" s="22"/>
    </row>
    <row r="23" spans="2:21" s="16" customFormat="1" ht="15" customHeight="1" x14ac:dyDescent="0.2">
      <c r="B23" s="30" t="s">
        <v>15</v>
      </c>
      <c r="C23" s="31"/>
      <c r="D23" s="31">
        <v>299</v>
      </c>
      <c r="E23" s="31">
        <v>510</v>
      </c>
      <c r="F23" s="31">
        <v>302</v>
      </c>
      <c r="G23" s="31">
        <v>306</v>
      </c>
      <c r="H23" s="31">
        <v>77</v>
      </c>
      <c r="I23" s="31">
        <v>184</v>
      </c>
      <c r="J23" s="31">
        <v>66</v>
      </c>
      <c r="K23" s="31"/>
      <c r="L23" s="26"/>
      <c r="M23" s="27"/>
      <c r="N23" s="28"/>
      <c r="O23" s="22"/>
      <c r="P23" s="22"/>
    </row>
    <row r="24" spans="2:21" s="16" customFormat="1" ht="15" customHeight="1" thickBot="1" x14ac:dyDescent="0.25">
      <c r="B24" s="39" t="s">
        <v>16</v>
      </c>
      <c r="C24" s="40"/>
      <c r="D24" s="40">
        <v>270</v>
      </c>
      <c r="E24" s="40">
        <v>293</v>
      </c>
      <c r="F24" s="40">
        <v>234</v>
      </c>
      <c r="G24" s="40">
        <v>307</v>
      </c>
      <c r="H24" s="40">
        <v>226</v>
      </c>
      <c r="I24" s="40">
        <v>249</v>
      </c>
      <c r="J24" s="40">
        <v>56</v>
      </c>
      <c r="K24" s="31"/>
      <c r="L24" s="41"/>
      <c r="M24" s="42"/>
      <c r="N24" s="28"/>
      <c r="O24" s="22"/>
      <c r="P24" s="22"/>
    </row>
    <row r="25" spans="2:21" s="16" customFormat="1" ht="15" customHeight="1" x14ac:dyDescent="0.2">
      <c r="B25" s="43" t="s">
        <v>17</v>
      </c>
      <c r="C25" s="44">
        <f t="shared" ref="C25:D25" si="0">SUM(C13:C24)</f>
        <v>459</v>
      </c>
      <c r="D25" s="44">
        <f t="shared" si="0"/>
        <v>3739</v>
      </c>
      <c r="E25" s="44">
        <f t="shared" ref="E25:J25" si="1">SUM(E13:E24)</f>
        <v>4119</v>
      </c>
      <c r="F25" s="44">
        <f t="shared" si="1"/>
        <v>3636</v>
      </c>
      <c r="G25" s="44">
        <f t="shared" si="1"/>
        <v>2445</v>
      </c>
      <c r="H25" s="44">
        <f t="shared" si="1"/>
        <v>1486</v>
      </c>
      <c r="I25" s="44">
        <f t="shared" si="1"/>
        <v>1832</v>
      </c>
      <c r="J25" s="44">
        <f t="shared" si="1"/>
        <v>549</v>
      </c>
      <c r="K25" s="45"/>
      <c r="L25" s="33">
        <f>SUM(L13:L24)</f>
        <v>40</v>
      </c>
      <c r="M25" s="34"/>
      <c r="N25" s="28"/>
      <c r="O25" s="29"/>
      <c r="P25" s="29"/>
    </row>
    <row r="26" spans="2:21" s="16" customFormat="1" ht="15" customHeight="1" x14ac:dyDescent="0.2">
      <c r="B26" s="46" t="s">
        <v>18</v>
      </c>
      <c r="C26" s="47">
        <f t="shared" ref="C26:G26" si="2">(C25/D25)-1</f>
        <v>-0.87723990371757155</v>
      </c>
      <c r="D26" s="47">
        <f t="shared" si="2"/>
        <v>-9.2255401796552561E-2</v>
      </c>
      <c r="E26" s="47">
        <f t="shared" si="2"/>
        <v>0.13283828382838281</v>
      </c>
      <c r="F26" s="47">
        <f t="shared" si="2"/>
        <v>0.48711656441717799</v>
      </c>
      <c r="G26" s="47">
        <f t="shared" si="2"/>
        <v>0.64535666218034993</v>
      </c>
      <c r="H26" s="47">
        <f>(H25/I25)-1</f>
        <v>-0.18886462882096067</v>
      </c>
      <c r="I26" s="47">
        <f>(I25/J25)-1</f>
        <v>2.336976320582878</v>
      </c>
      <c r="J26" s="47" t="s">
        <v>19</v>
      </c>
      <c r="K26" s="48"/>
      <c r="L26" s="49">
        <f>C25/L25</f>
        <v>11.475</v>
      </c>
      <c r="M26" s="50"/>
      <c r="N26" s="50"/>
      <c r="O26" s="51"/>
      <c r="P26" s="51"/>
      <c r="Q26" s="51"/>
      <c r="R26" s="51"/>
      <c r="S26" s="51"/>
      <c r="T26" s="51"/>
      <c r="U26" s="51"/>
    </row>
    <row r="27" spans="2:21" s="16" customFormat="1" ht="16.5" customHeight="1" x14ac:dyDescent="0.2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</row>
    <row r="28" spans="2:21" s="16" customFormat="1" ht="13.5" customHeight="1" x14ac:dyDescent="0.2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</row>
    <row r="29" spans="2:21" s="16" customFormat="1" ht="12.75" customHeight="1" x14ac:dyDescent="0.2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</row>
    <row r="30" spans="2:21" s="16" customFormat="1" ht="13.5" customHeight="1" x14ac:dyDescent="0.2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2" t="s">
        <v>20</v>
      </c>
      <c r="M30" s="52"/>
      <c r="N30" s="52"/>
      <c r="O30" s="52"/>
      <c r="P30" s="53">
        <f>H46</f>
        <v>61</v>
      </c>
      <c r="Q30" s="54" t="s">
        <v>21</v>
      </c>
      <c r="R30" s="54"/>
      <c r="S30" s="53">
        <f>S53</f>
        <v>398</v>
      </c>
      <c r="T30" s="55" t="s">
        <v>22</v>
      </c>
    </row>
    <row r="31" spans="2:21" s="16" customFormat="1" ht="13.5" customHeight="1" x14ac:dyDescent="0.2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</row>
    <row r="32" spans="2:21" s="16" customFormat="1" ht="13.5" customHeight="1" x14ac:dyDescent="0.2">
      <c r="B32" s="56"/>
      <c r="C32" s="56"/>
      <c r="D32" s="56"/>
      <c r="E32" s="56"/>
      <c r="G32" s="57"/>
      <c r="H32" s="57"/>
      <c r="S32" s="58"/>
    </row>
    <row r="33" spans="2:21" s="16" customFormat="1" ht="9" customHeight="1" x14ac:dyDescent="0.2">
      <c r="U33" s="56"/>
    </row>
    <row r="34" spans="2:21" s="16" customFormat="1" ht="18.75" customHeight="1" x14ac:dyDescent="0.25">
      <c r="B34" s="59" t="s">
        <v>23</v>
      </c>
      <c r="C34" s="59"/>
      <c r="D34" s="60"/>
      <c r="E34" s="60"/>
      <c r="F34" s="60"/>
      <c r="G34" s="60"/>
      <c r="H34" s="60"/>
      <c r="I34" s="60"/>
      <c r="J34" s="60"/>
      <c r="K34" s="60"/>
      <c r="L34" s="61" t="s">
        <v>24</v>
      </c>
      <c r="M34" s="62"/>
    </row>
    <row r="35" spans="2:21" s="16" customFormat="1" ht="15" customHeight="1" x14ac:dyDescent="0.2">
      <c r="B35" s="23" t="s">
        <v>25</v>
      </c>
      <c r="C35" s="23"/>
      <c r="D35" s="23"/>
      <c r="E35" s="23"/>
      <c r="F35" s="23"/>
      <c r="G35" s="23"/>
      <c r="H35" s="63" t="s">
        <v>26</v>
      </c>
      <c r="I35" s="63" t="s">
        <v>27</v>
      </c>
      <c r="J35" s="64"/>
      <c r="K35" s="64"/>
      <c r="L35" s="23" t="s">
        <v>28</v>
      </c>
      <c r="M35" s="23"/>
      <c r="N35" s="23"/>
      <c r="O35" s="23"/>
      <c r="P35" s="23"/>
      <c r="Q35" s="65"/>
      <c r="R35" s="66"/>
      <c r="S35" s="23" t="s">
        <v>26</v>
      </c>
      <c r="T35" s="23" t="s">
        <v>27</v>
      </c>
    </row>
    <row r="36" spans="2:21" s="16" customFormat="1" ht="15" customHeight="1" x14ac:dyDescent="0.2">
      <c r="B36" s="30" t="s">
        <v>29</v>
      </c>
      <c r="C36" s="30"/>
      <c r="D36" s="30"/>
      <c r="E36" s="30"/>
      <c r="F36" s="30"/>
      <c r="G36" s="30"/>
      <c r="H36" s="67">
        <v>6</v>
      </c>
      <c r="I36" s="68">
        <f>H36/$H$46</f>
        <v>9.8360655737704916E-2</v>
      </c>
      <c r="J36" s="30"/>
      <c r="K36" s="30"/>
      <c r="L36" s="69" t="s">
        <v>30</v>
      </c>
      <c r="M36" s="69"/>
      <c r="N36" s="69"/>
      <c r="O36" s="69"/>
      <c r="P36" s="69"/>
      <c r="Q36" s="69"/>
      <c r="R36" s="70" t="s">
        <v>31</v>
      </c>
      <c r="S36" s="71">
        <f>SUM(S37:S41)</f>
        <v>171</v>
      </c>
      <c r="T36" s="72">
        <f t="shared" ref="T36:T41" si="3">S36/$S$53</f>
        <v>0.42964824120603012</v>
      </c>
    </row>
    <row r="37" spans="2:21" s="16" customFormat="1" ht="15" customHeight="1" x14ac:dyDescent="0.2">
      <c r="B37" s="30" t="s">
        <v>32</v>
      </c>
      <c r="C37" s="30"/>
      <c r="D37" s="30"/>
      <c r="E37" s="30"/>
      <c r="F37" s="30"/>
      <c r="G37" s="30"/>
      <c r="H37" s="67">
        <v>30</v>
      </c>
      <c r="I37" s="68">
        <f>H37/$H$46</f>
        <v>0.49180327868852458</v>
      </c>
      <c r="J37" s="30"/>
      <c r="K37" s="30"/>
      <c r="L37" s="73" t="s">
        <v>33</v>
      </c>
      <c r="M37" s="73"/>
      <c r="N37" s="73"/>
      <c r="O37" s="73"/>
      <c r="P37" s="73"/>
      <c r="Q37" s="73"/>
      <c r="S37" s="74">
        <v>78</v>
      </c>
      <c r="T37" s="75">
        <f t="shared" si="3"/>
        <v>0.19597989949748743</v>
      </c>
    </row>
    <row r="38" spans="2:21" s="16" customFormat="1" ht="15" customHeight="1" x14ac:dyDescent="0.2">
      <c r="B38" s="69" t="s">
        <v>34</v>
      </c>
      <c r="C38" s="69"/>
      <c r="D38" s="69"/>
      <c r="E38" s="69"/>
      <c r="F38" s="69"/>
      <c r="G38" s="69"/>
      <c r="H38" s="76"/>
      <c r="I38" s="77"/>
      <c r="J38" s="64"/>
      <c r="K38" s="64"/>
      <c r="L38" s="73" t="s">
        <v>35</v>
      </c>
      <c r="M38" s="30"/>
      <c r="N38" s="30"/>
      <c r="O38" s="30"/>
      <c r="P38" s="30"/>
      <c r="Q38" s="30"/>
      <c r="S38" s="74">
        <v>60</v>
      </c>
      <c r="T38" s="75">
        <f t="shared" si="3"/>
        <v>0.15075376884422109</v>
      </c>
    </row>
    <row r="39" spans="2:21" s="16" customFormat="1" ht="15" customHeight="1" x14ac:dyDescent="0.2">
      <c r="B39" s="30" t="s">
        <v>36</v>
      </c>
      <c r="C39" s="30"/>
      <c r="D39" s="30"/>
      <c r="E39" s="30"/>
      <c r="F39" s="30"/>
      <c r="G39" s="30"/>
      <c r="H39" s="67">
        <v>11</v>
      </c>
      <c r="I39" s="68">
        <f>H39/$H$46</f>
        <v>0.18032786885245902</v>
      </c>
      <c r="J39" s="30"/>
      <c r="K39" s="30"/>
      <c r="L39" s="30" t="s">
        <v>37</v>
      </c>
      <c r="M39" s="30"/>
      <c r="N39" s="30"/>
      <c r="O39" s="30"/>
      <c r="P39" s="30"/>
      <c r="Q39" s="30"/>
      <c r="S39" s="74">
        <v>32</v>
      </c>
      <c r="T39" s="75">
        <f t="shared" si="3"/>
        <v>8.0402010050251257E-2</v>
      </c>
    </row>
    <row r="40" spans="2:21" s="16" customFormat="1" ht="15" customHeight="1" x14ac:dyDescent="0.2">
      <c r="B40" s="30" t="s">
        <v>38</v>
      </c>
      <c r="C40" s="30"/>
      <c r="D40" s="30"/>
      <c r="E40" s="30"/>
      <c r="F40" s="30"/>
      <c r="G40" s="30"/>
      <c r="H40" s="67">
        <v>1</v>
      </c>
      <c r="I40" s="68">
        <f>H40/$H$46</f>
        <v>1.6393442622950821E-2</v>
      </c>
      <c r="J40" s="30"/>
      <c r="K40" s="30"/>
      <c r="L40" s="30" t="s">
        <v>39</v>
      </c>
      <c r="M40" s="30"/>
      <c r="N40" s="30"/>
      <c r="O40" s="30"/>
      <c r="P40" s="30"/>
      <c r="Q40" s="30"/>
      <c r="S40" s="74">
        <v>0</v>
      </c>
      <c r="T40" s="75">
        <f t="shared" si="3"/>
        <v>0</v>
      </c>
    </row>
    <row r="41" spans="2:21" s="16" customFormat="1" ht="15" customHeight="1" x14ac:dyDescent="0.2">
      <c r="B41" s="30" t="s">
        <v>40</v>
      </c>
      <c r="C41" s="30"/>
      <c r="D41" s="30"/>
      <c r="E41" s="30"/>
      <c r="F41" s="30"/>
      <c r="G41" s="30"/>
      <c r="H41" s="67">
        <v>0</v>
      </c>
      <c r="I41" s="68">
        <f t="shared" ref="I41:I45" si="4">H41/$H$46</f>
        <v>0</v>
      </c>
      <c r="J41" s="30"/>
      <c r="K41" s="30"/>
      <c r="L41" s="30" t="s">
        <v>41</v>
      </c>
      <c r="M41" s="30"/>
      <c r="N41" s="30"/>
      <c r="O41" s="30"/>
      <c r="P41" s="30"/>
      <c r="Q41" s="30"/>
      <c r="S41" s="74">
        <v>1</v>
      </c>
      <c r="T41" s="75">
        <f t="shared" si="3"/>
        <v>2.5125628140703518E-3</v>
      </c>
    </row>
    <row r="42" spans="2:21" s="16" customFormat="1" ht="15" customHeight="1" x14ac:dyDescent="0.2">
      <c r="B42" s="30" t="s">
        <v>42</v>
      </c>
      <c r="C42" s="30"/>
      <c r="D42" s="30"/>
      <c r="E42" s="30"/>
      <c r="F42" s="30"/>
      <c r="G42" s="30"/>
      <c r="H42" s="67">
        <v>0</v>
      </c>
      <c r="I42" s="68">
        <f t="shared" si="4"/>
        <v>0</v>
      </c>
      <c r="J42" s="30"/>
      <c r="K42" s="30"/>
    </row>
    <row r="43" spans="2:21" s="16" customFormat="1" ht="15" customHeight="1" x14ac:dyDescent="0.2">
      <c r="B43" s="30" t="s">
        <v>43</v>
      </c>
      <c r="C43" s="30"/>
      <c r="D43" s="30"/>
      <c r="E43" s="30"/>
      <c r="F43" s="30"/>
      <c r="G43" s="30"/>
      <c r="H43" s="67">
        <v>0</v>
      </c>
      <c r="I43" s="68">
        <f t="shared" si="4"/>
        <v>0</v>
      </c>
      <c r="J43" s="30"/>
      <c r="K43" s="30"/>
      <c r="L43" s="69" t="s">
        <v>44</v>
      </c>
      <c r="M43" s="69"/>
      <c r="N43" s="78"/>
      <c r="O43" s="78"/>
      <c r="P43" s="78"/>
      <c r="Q43" s="78"/>
      <c r="R43" s="70" t="s">
        <v>31</v>
      </c>
      <c r="S43" s="79">
        <f>SUM(S44:S52)</f>
        <v>227</v>
      </c>
      <c r="T43" s="80">
        <f>S43/S53</f>
        <v>0.57035175879396982</v>
      </c>
    </row>
    <row r="44" spans="2:21" s="16" customFormat="1" ht="15" customHeight="1" x14ac:dyDescent="0.2">
      <c r="B44" s="78" t="s">
        <v>45</v>
      </c>
      <c r="C44" s="78"/>
      <c r="D44" s="78"/>
      <c r="E44" s="78"/>
      <c r="F44" s="78"/>
      <c r="G44" s="78"/>
      <c r="H44" s="81">
        <v>0</v>
      </c>
      <c r="I44" s="82">
        <f t="shared" si="4"/>
        <v>0</v>
      </c>
      <c r="J44" s="30"/>
      <c r="K44" s="30"/>
      <c r="L44" s="83" t="s">
        <v>46</v>
      </c>
      <c r="M44" s="83"/>
      <c r="N44" s="83"/>
      <c r="O44" s="83"/>
      <c r="P44" s="83"/>
      <c r="Q44" s="83"/>
      <c r="R44" s="83"/>
      <c r="S44" s="84">
        <v>4</v>
      </c>
      <c r="T44" s="85">
        <f t="shared" ref="T44:T52" si="5">S44/$S$53</f>
        <v>1.0050251256281407E-2</v>
      </c>
    </row>
    <row r="45" spans="2:21" s="16" customFormat="1" ht="15" customHeight="1" thickBot="1" x14ac:dyDescent="0.25">
      <c r="B45" s="73" t="s">
        <v>47</v>
      </c>
      <c r="C45" s="73"/>
      <c r="D45" s="73"/>
      <c r="E45" s="73"/>
      <c r="F45" s="73"/>
      <c r="G45" s="73"/>
      <c r="H45" s="67">
        <v>13</v>
      </c>
      <c r="I45" s="68">
        <f t="shared" si="4"/>
        <v>0.21311475409836064</v>
      </c>
      <c r="J45" s="73"/>
      <c r="K45" s="73"/>
      <c r="L45" s="73" t="s">
        <v>48</v>
      </c>
      <c r="M45" s="73"/>
      <c r="N45" s="73"/>
      <c r="O45" s="73"/>
      <c r="P45" s="73"/>
      <c r="Q45" s="73"/>
      <c r="R45" s="73"/>
      <c r="S45" s="31">
        <v>10</v>
      </c>
      <c r="T45" s="68">
        <f t="shared" si="5"/>
        <v>2.5125628140703519E-2</v>
      </c>
    </row>
    <row r="46" spans="2:21" s="16" customFormat="1" ht="15" customHeight="1" x14ac:dyDescent="0.2">
      <c r="B46" s="86" t="s">
        <v>17</v>
      </c>
      <c r="C46" s="86"/>
      <c r="D46" s="86"/>
      <c r="E46" s="86"/>
      <c r="F46" s="86"/>
      <c r="G46" s="86"/>
      <c r="H46" s="87">
        <f>SUM(H36:H45)</f>
        <v>61</v>
      </c>
      <c r="I46" s="88">
        <f>SUM(I36:I45)</f>
        <v>1</v>
      </c>
      <c r="J46" s="89"/>
      <c r="K46" s="89"/>
      <c r="L46" s="73" t="s">
        <v>49</v>
      </c>
      <c r="M46" s="73"/>
      <c r="N46" s="73"/>
      <c r="O46" s="73"/>
      <c r="P46" s="73"/>
      <c r="Q46" s="73"/>
      <c r="R46" s="73"/>
      <c r="S46" s="31">
        <v>90</v>
      </c>
      <c r="T46" s="68">
        <f t="shared" si="5"/>
        <v>0.22613065326633167</v>
      </c>
    </row>
    <row r="47" spans="2:21" s="16" customFormat="1" ht="15" customHeight="1" x14ac:dyDescent="0.2">
      <c r="L47" s="30" t="s">
        <v>50</v>
      </c>
      <c r="M47" s="30"/>
      <c r="N47" s="30"/>
      <c r="O47" s="30"/>
      <c r="P47" s="30"/>
      <c r="Q47" s="30"/>
      <c r="R47" s="30"/>
      <c r="S47" s="31">
        <v>7</v>
      </c>
      <c r="T47" s="68">
        <f t="shared" si="5"/>
        <v>1.7587939698492462E-2</v>
      </c>
    </row>
    <row r="48" spans="2:21" s="16" customFormat="1" ht="15" customHeight="1" x14ac:dyDescent="0.2">
      <c r="B48" s="90"/>
      <c r="C48" s="90"/>
      <c r="D48" s="90"/>
      <c r="E48" s="90"/>
      <c r="G48" s="91"/>
      <c r="H48" s="91"/>
      <c r="I48" s="91"/>
      <c r="J48" s="91"/>
      <c r="K48" s="91"/>
      <c r="L48" s="30" t="s">
        <v>51</v>
      </c>
      <c r="M48" s="30"/>
      <c r="N48" s="30"/>
      <c r="O48" s="30"/>
      <c r="P48" s="30"/>
      <c r="Q48" s="30"/>
      <c r="R48" s="30"/>
      <c r="S48" s="31">
        <v>31</v>
      </c>
      <c r="T48" s="68">
        <f t="shared" si="5"/>
        <v>7.7889447236180909E-2</v>
      </c>
    </row>
    <row r="49" spans="1:21" s="16" customFormat="1" ht="15" customHeight="1" x14ac:dyDescent="0.2"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30" t="s">
        <v>52</v>
      </c>
      <c r="M49" s="30"/>
      <c r="N49" s="30"/>
      <c r="O49" s="30"/>
      <c r="P49" s="30"/>
      <c r="Q49" s="30"/>
      <c r="R49" s="30"/>
      <c r="S49" s="31">
        <v>2</v>
      </c>
      <c r="T49" s="68">
        <f t="shared" si="5"/>
        <v>5.0251256281407036E-3</v>
      </c>
    </row>
    <row r="50" spans="1:21" s="16" customFormat="1" ht="15" customHeight="1" x14ac:dyDescent="0.2"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30" t="s">
        <v>53</v>
      </c>
      <c r="M50" s="30"/>
      <c r="N50" s="30"/>
      <c r="O50" s="30"/>
      <c r="P50" s="30"/>
      <c r="Q50" s="30"/>
      <c r="R50" s="30"/>
      <c r="S50" s="31">
        <v>4</v>
      </c>
      <c r="T50" s="68">
        <f t="shared" si="5"/>
        <v>1.0050251256281407E-2</v>
      </c>
    </row>
    <row r="51" spans="1:21" s="16" customFormat="1" ht="15" customHeight="1" x14ac:dyDescent="0.2"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30" t="s">
        <v>54</v>
      </c>
      <c r="M51" s="30"/>
      <c r="N51" s="30"/>
      <c r="O51" s="30"/>
      <c r="P51" s="30"/>
      <c r="Q51" s="30"/>
      <c r="R51" s="30"/>
      <c r="S51" s="31">
        <v>58</v>
      </c>
      <c r="T51" s="68">
        <f t="shared" si="5"/>
        <v>0.14572864321608039</v>
      </c>
    </row>
    <row r="52" spans="1:21" s="16" customFormat="1" ht="15" customHeight="1" thickBot="1" x14ac:dyDescent="0.25"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30" t="s">
        <v>47</v>
      </c>
      <c r="M52" s="30"/>
      <c r="N52" s="30"/>
      <c r="O52" s="30"/>
      <c r="P52" s="30"/>
      <c r="Q52" s="30"/>
      <c r="R52" s="30"/>
      <c r="S52" s="31">
        <v>21</v>
      </c>
      <c r="T52" s="68">
        <f t="shared" si="5"/>
        <v>5.2763819095477386E-2</v>
      </c>
    </row>
    <row r="53" spans="1:21" s="16" customFormat="1" ht="15" customHeight="1" x14ac:dyDescent="0.2">
      <c r="B53" s="90"/>
      <c r="C53" s="90"/>
      <c r="D53" s="90"/>
      <c r="E53" s="90"/>
      <c r="F53" s="90"/>
      <c r="L53" s="86" t="s">
        <v>17</v>
      </c>
      <c r="M53" s="86"/>
      <c r="N53" s="86"/>
      <c r="O53" s="86"/>
      <c r="P53" s="86"/>
      <c r="Q53" s="86"/>
      <c r="R53" s="86"/>
      <c r="S53" s="44">
        <f>S36+S43</f>
        <v>398</v>
      </c>
      <c r="T53" s="88">
        <v>1</v>
      </c>
    </row>
    <row r="54" spans="1:21" s="16" customFormat="1" ht="4.5" customHeight="1" x14ac:dyDescent="0.2"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22"/>
      <c r="M54" s="22"/>
      <c r="N54" s="22"/>
      <c r="O54" s="22"/>
      <c r="P54" s="22"/>
      <c r="Q54" s="22"/>
      <c r="R54" s="22"/>
      <c r="S54" s="92"/>
      <c r="T54" s="92"/>
    </row>
    <row r="55" spans="1:21" s="16" customFormat="1" ht="16.5" customHeight="1" x14ac:dyDescent="0.25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</row>
    <row r="56" spans="1:21" s="16" customFormat="1" ht="4.5" customHeight="1" x14ac:dyDescent="0.25">
      <c r="B56" s="94"/>
      <c r="C56" s="94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90"/>
      <c r="S56" s="90"/>
      <c r="T56" s="90"/>
      <c r="U56" s="90"/>
    </row>
    <row r="57" spans="1:21" s="16" customFormat="1" ht="18.75" customHeight="1" x14ac:dyDescent="0.2">
      <c r="B57" s="59" t="s">
        <v>55</v>
      </c>
      <c r="C57" s="17"/>
      <c r="D57" s="21"/>
      <c r="E57" s="21"/>
      <c r="F57" s="21"/>
      <c r="G57" s="21"/>
      <c r="H57" s="21"/>
      <c r="I57" s="21"/>
      <c r="L57" s="95"/>
      <c r="M57" s="95"/>
      <c r="N57" s="95"/>
      <c r="O57" s="95"/>
      <c r="P57" s="95"/>
      <c r="Q57" s="95"/>
    </row>
    <row r="58" spans="1:21" s="16" customFormat="1" ht="15" customHeight="1" x14ac:dyDescent="0.2">
      <c r="B58" s="96" t="s">
        <v>56</v>
      </c>
      <c r="C58" s="96"/>
      <c r="D58" s="96"/>
      <c r="E58" s="24" t="s">
        <v>57</v>
      </c>
      <c r="F58" s="24" t="s">
        <v>58</v>
      </c>
      <c r="G58" s="24" t="s">
        <v>59</v>
      </c>
      <c r="H58" s="24" t="s">
        <v>17</v>
      </c>
      <c r="I58" s="97" t="s">
        <v>27</v>
      </c>
      <c r="P58" s="90"/>
      <c r="Q58" s="90"/>
      <c r="R58" s="59"/>
    </row>
    <row r="59" spans="1:21" s="16" customFormat="1" ht="15" customHeight="1" x14ac:dyDescent="0.2">
      <c r="B59" s="98" t="s">
        <v>60</v>
      </c>
      <c r="C59" s="98"/>
      <c r="D59" s="98"/>
      <c r="E59" s="31">
        <v>2</v>
      </c>
      <c r="F59" s="31" t="s">
        <v>19</v>
      </c>
      <c r="G59" s="31" t="s">
        <v>19</v>
      </c>
      <c r="H59" s="31">
        <f t="shared" ref="H59:H64" si="6">SUM(E59:G59)</f>
        <v>2</v>
      </c>
      <c r="I59" s="99">
        <f t="shared" ref="I59:I64" si="7">H59/$H$65</f>
        <v>4.3572984749455342E-3</v>
      </c>
      <c r="P59" s="100"/>
    </row>
    <row r="60" spans="1:21" s="16" customFormat="1" ht="15" customHeight="1" x14ac:dyDescent="0.25">
      <c r="B60" s="98" t="s">
        <v>61</v>
      </c>
      <c r="C60" s="98"/>
      <c r="D60" s="98"/>
      <c r="E60" s="31">
        <v>35</v>
      </c>
      <c r="F60" s="31">
        <v>3</v>
      </c>
      <c r="G60" s="31" t="s">
        <v>19</v>
      </c>
      <c r="H60" s="31">
        <f t="shared" si="6"/>
        <v>38</v>
      </c>
      <c r="I60" s="99">
        <f t="shared" si="7"/>
        <v>8.2788671023965144E-2</v>
      </c>
      <c r="P60" s="101"/>
      <c r="Q60" s="101"/>
      <c r="R60" s="102"/>
      <c r="S60" s="102"/>
      <c r="T60" s="103"/>
      <c r="U60" s="104"/>
    </row>
    <row r="61" spans="1:21" s="16" customFormat="1" ht="15" customHeight="1" x14ac:dyDescent="0.25">
      <c r="B61" s="98" t="s">
        <v>62</v>
      </c>
      <c r="C61" s="98"/>
      <c r="D61" s="98"/>
      <c r="E61" s="31">
        <v>83</v>
      </c>
      <c r="F61" s="31">
        <v>13</v>
      </c>
      <c r="G61" s="31" t="s">
        <v>19</v>
      </c>
      <c r="H61" s="31">
        <f t="shared" si="6"/>
        <v>96</v>
      </c>
      <c r="I61" s="99">
        <f t="shared" si="7"/>
        <v>0.20915032679738563</v>
      </c>
      <c r="P61" s="101"/>
      <c r="Q61" s="101"/>
      <c r="R61" s="102"/>
      <c r="S61" s="102"/>
      <c r="T61" s="103"/>
    </row>
    <row r="62" spans="1:21" s="16" customFormat="1" ht="15" customHeight="1" x14ac:dyDescent="0.2">
      <c r="B62" s="98" t="s">
        <v>63</v>
      </c>
      <c r="C62" s="98"/>
      <c r="D62" s="98"/>
      <c r="E62" s="31">
        <v>141</v>
      </c>
      <c r="F62" s="31">
        <v>35</v>
      </c>
      <c r="G62" s="31" t="s">
        <v>19</v>
      </c>
      <c r="H62" s="31">
        <f t="shared" si="6"/>
        <v>176</v>
      </c>
      <c r="I62" s="99">
        <f t="shared" si="7"/>
        <v>0.38344226579520696</v>
      </c>
    </row>
    <row r="63" spans="1:21" s="16" customFormat="1" ht="15" customHeight="1" x14ac:dyDescent="0.2">
      <c r="B63" s="98" t="s">
        <v>64</v>
      </c>
      <c r="C63" s="98"/>
      <c r="D63" s="98"/>
      <c r="E63" s="31">
        <v>20</v>
      </c>
      <c r="F63" s="31">
        <v>4</v>
      </c>
      <c r="G63" s="31" t="s">
        <v>19</v>
      </c>
      <c r="H63" s="31">
        <f t="shared" si="6"/>
        <v>24</v>
      </c>
      <c r="I63" s="99">
        <f t="shared" si="7"/>
        <v>5.2287581699346407E-2</v>
      </c>
      <c r="Q63" s="105"/>
      <c r="R63" s="105"/>
      <c r="S63" s="41"/>
      <c r="T63" s="41"/>
    </row>
    <row r="64" spans="1:21" s="16" customFormat="1" ht="15" customHeight="1" thickBot="1" x14ac:dyDescent="0.25">
      <c r="B64" s="98" t="s">
        <v>65</v>
      </c>
      <c r="C64" s="98"/>
      <c r="D64" s="98"/>
      <c r="E64" s="31">
        <v>100</v>
      </c>
      <c r="F64" s="31">
        <v>23</v>
      </c>
      <c r="G64" s="31" t="s">
        <v>19</v>
      </c>
      <c r="H64" s="31">
        <f t="shared" si="6"/>
        <v>123</v>
      </c>
      <c r="I64" s="99">
        <f t="shared" si="7"/>
        <v>0.26797385620915032</v>
      </c>
      <c r="P64" s="106"/>
      <c r="Q64" s="107"/>
      <c r="R64" s="107"/>
      <c r="S64" s="107"/>
      <c r="T64" s="108"/>
    </row>
    <row r="65" spans="2:21" s="16" customFormat="1" ht="15" customHeight="1" x14ac:dyDescent="0.2">
      <c r="B65" s="86" t="s">
        <v>17</v>
      </c>
      <c r="C65" s="86"/>
      <c r="D65" s="86"/>
      <c r="E65" s="44">
        <f>SUM(E59:E64)</f>
        <v>381</v>
      </c>
      <c r="F65" s="44">
        <f>SUM(F59:F64)</f>
        <v>78</v>
      </c>
      <c r="G65" s="44">
        <f>SUM(G59:G64)</f>
        <v>0</v>
      </c>
      <c r="H65" s="44">
        <f>SUM(H59:H64)</f>
        <v>459</v>
      </c>
      <c r="I65" s="109">
        <f>SUM(I59:I64)</f>
        <v>1</v>
      </c>
      <c r="P65" s="106"/>
      <c r="Q65" s="107"/>
      <c r="R65" s="107"/>
      <c r="S65" s="107"/>
      <c r="T65" s="108"/>
    </row>
    <row r="66" spans="2:21" s="16" customFormat="1" ht="15" customHeight="1" x14ac:dyDescent="0.2">
      <c r="B66" s="110" t="s">
        <v>66</v>
      </c>
      <c r="C66" s="110"/>
      <c r="D66" s="110"/>
      <c r="E66" s="111">
        <f>E65/$H$65</f>
        <v>0.83006535947712423</v>
      </c>
      <c r="F66" s="111">
        <f>F65/$H$65</f>
        <v>0.16993464052287582</v>
      </c>
      <c r="G66" s="111">
        <f>G65/$H$65</f>
        <v>0</v>
      </c>
      <c r="H66" s="111">
        <f>SUM(E66:G66)</f>
        <v>1</v>
      </c>
      <c r="I66" s="111"/>
      <c r="P66" s="106"/>
      <c r="Q66" s="107"/>
      <c r="R66" s="107"/>
      <c r="S66" s="107"/>
      <c r="T66" s="108"/>
    </row>
    <row r="67" spans="2:21" s="16" customFormat="1" ht="6" customHeight="1" x14ac:dyDescent="0.2">
      <c r="Q67" s="112"/>
      <c r="R67" s="107"/>
      <c r="S67" s="107"/>
      <c r="T67" s="108"/>
    </row>
    <row r="68" spans="2:21" s="16" customFormat="1" ht="15.75" customHeight="1" x14ac:dyDescent="0.2">
      <c r="B68" s="61" t="s">
        <v>67</v>
      </c>
      <c r="C68" s="61"/>
      <c r="D68" s="60"/>
      <c r="E68" s="60"/>
      <c r="F68" s="60"/>
      <c r="G68" s="60"/>
      <c r="H68" s="60"/>
      <c r="Q68" s="112"/>
      <c r="R68" s="107"/>
      <c r="S68" s="107"/>
      <c r="T68" s="108"/>
    </row>
    <row r="69" spans="2:21" s="16" customFormat="1" ht="12" customHeight="1" x14ac:dyDescent="0.2">
      <c r="B69" s="23" t="s">
        <v>68</v>
      </c>
      <c r="C69" s="23"/>
      <c r="D69" s="23"/>
      <c r="E69" s="23"/>
      <c r="F69" s="63" t="s">
        <v>26</v>
      </c>
      <c r="G69" s="63" t="s">
        <v>27</v>
      </c>
      <c r="I69" s="61" t="s">
        <v>69</v>
      </c>
      <c r="J69" s="59"/>
      <c r="K69" s="59"/>
      <c r="L69" s="60"/>
      <c r="M69" s="60"/>
      <c r="N69" s="60"/>
      <c r="O69" s="60"/>
      <c r="P69" s="60"/>
    </row>
    <row r="70" spans="2:21" s="16" customFormat="1" ht="12.75" customHeight="1" x14ac:dyDescent="0.2">
      <c r="B70" s="30" t="s">
        <v>70</v>
      </c>
      <c r="C70" s="30"/>
      <c r="D70" s="30"/>
      <c r="E70" s="30"/>
      <c r="F70" s="67">
        <v>8</v>
      </c>
      <c r="G70" s="68">
        <f t="shared" ref="G70:G84" si="8">F70/$F$85</f>
        <v>1.7429193899782137E-2</v>
      </c>
      <c r="I70" s="23" t="s">
        <v>71</v>
      </c>
      <c r="J70" s="23"/>
      <c r="K70" s="23"/>
      <c r="L70" s="23"/>
      <c r="M70" s="23"/>
      <c r="N70" s="63" t="s">
        <v>26</v>
      </c>
      <c r="O70" s="23"/>
      <c r="P70" s="63" t="s">
        <v>27</v>
      </c>
      <c r="S70" s="113"/>
      <c r="T70" s="113"/>
      <c r="U70" s="113"/>
    </row>
    <row r="71" spans="2:21" s="16" customFormat="1" ht="12.75" customHeight="1" x14ac:dyDescent="0.2">
      <c r="B71" s="30" t="s">
        <v>72</v>
      </c>
      <c r="C71" s="30"/>
      <c r="D71" s="30"/>
      <c r="E71" s="30"/>
      <c r="F71" s="67">
        <v>2</v>
      </c>
      <c r="G71" s="68">
        <f t="shared" si="8"/>
        <v>4.3572984749455342E-3</v>
      </c>
      <c r="I71" s="30" t="s">
        <v>73</v>
      </c>
      <c r="J71" s="30"/>
      <c r="K71" s="30"/>
      <c r="L71" s="30"/>
      <c r="M71" s="30"/>
      <c r="N71" s="67">
        <v>30</v>
      </c>
      <c r="O71" s="114"/>
      <c r="P71" s="68">
        <f t="shared" ref="P71:P76" si="9">N71/$N$76</f>
        <v>6.535947712418301E-2</v>
      </c>
    </row>
    <row r="72" spans="2:21" s="16" customFormat="1" ht="12.75" customHeight="1" x14ac:dyDescent="0.2">
      <c r="B72" s="30" t="s">
        <v>74</v>
      </c>
      <c r="C72" s="30"/>
      <c r="D72" s="30"/>
      <c r="E72" s="30"/>
      <c r="F72" s="67">
        <v>32</v>
      </c>
      <c r="G72" s="68">
        <f t="shared" si="8"/>
        <v>6.9716775599128547E-2</v>
      </c>
      <c r="I72" s="30" t="s">
        <v>75</v>
      </c>
      <c r="J72" s="30"/>
      <c r="K72" s="30"/>
      <c r="L72" s="30"/>
      <c r="M72" s="30"/>
      <c r="N72" s="67">
        <v>0</v>
      </c>
      <c r="O72" s="114"/>
      <c r="P72" s="68">
        <f t="shared" si="9"/>
        <v>0</v>
      </c>
    </row>
    <row r="73" spans="2:21" s="16" customFormat="1" ht="12.75" customHeight="1" x14ac:dyDescent="0.2">
      <c r="B73" s="30" t="s">
        <v>76</v>
      </c>
      <c r="C73" s="30"/>
      <c r="D73" s="30"/>
      <c r="E73" s="30"/>
      <c r="F73" s="67">
        <v>5</v>
      </c>
      <c r="G73" s="68">
        <f t="shared" si="8"/>
        <v>1.0893246187363835E-2</v>
      </c>
      <c r="I73" s="30" t="s">
        <v>77</v>
      </c>
      <c r="J73" s="30"/>
      <c r="K73" s="30"/>
      <c r="L73" s="30"/>
      <c r="M73" s="30"/>
      <c r="N73" s="67">
        <v>131</v>
      </c>
      <c r="O73" s="114"/>
      <c r="P73" s="68">
        <f t="shared" si="9"/>
        <v>0.28540305010893247</v>
      </c>
    </row>
    <row r="74" spans="2:21" s="16" customFormat="1" ht="12.75" customHeight="1" x14ac:dyDescent="0.2">
      <c r="B74" s="30" t="s">
        <v>78</v>
      </c>
      <c r="C74" s="30"/>
      <c r="D74" s="30"/>
      <c r="E74" s="115"/>
      <c r="F74" s="67">
        <v>79</v>
      </c>
      <c r="G74" s="68">
        <f t="shared" si="8"/>
        <v>0.17211328976034859</v>
      </c>
      <c r="I74" s="30" t="s">
        <v>79</v>
      </c>
      <c r="J74" s="30"/>
      <c r="K74" s="30"/>
      <c r="L74" s="30"/>
      <c r="M74" s="30"/>
      <c r="N74" s="67">
        <v>148</v>
      </c>
      <c r="O74" s="114"/>
      <c r="P74" s="68">
        <f t="shared" si="9"/>
        <v>0.3224400871459695</v>
      </c>
    </row>
    <row r="75" spans="2:21" s="16" customFormat="1" ht="12.75" customHeight="1" thickBot="1" x14ac:dyDescent="0.25">
      <c r="B75" s="30" t="s">
        <v>80</v>
      </c>
      <c r="C75" s="30"/>
      <c r="D75" s="30"/>
      <c r="E75" s="30"/>
      <c r="F75" s="67">
        <v>0</v>
      </c>
      <c r="G75" s="68">
        <f t="shared" si="8"/>
        <v>0</v>
      </c>
      <c r="I75" s="30" t="s">
        <v>81</v>
      </c>
      <c r="J75" s="30"/>
      <c r="K75" s="30"/>
      <c r="L75" s="30"/>
      <c r="M75" s="30"/>
      <c r="N75" s="67">
        <v>150</v>
      </c>
      <c r="O75" s="114"/>
      <c r="P75" s="68">
        <f t="shared" si="9"/>
        <v>0.32679738562091504</v>
      </c>
    </row>
    <row r="76" spans="2:21" s="16" customFormat="1" ht="12.75" customHeight="1" x14ac:dyDescent="0.2">
      <c r="B76" s="30" t="s">
        <v>82</v>
      </c>
      <c r="C76" s="30"/>
      <c r="D76" s="30"/>
      <c r="E76" s="30"/>
      <c r="F76" s="67">
        <v>5</v>
      </c>
      <c r="G76" s="68">
        <f t="shared" si="8"/>
        <v>1.0893246187363835E-2</v>
      </c>
      <c r="I76" s="43" t="s">
        <v>17</v>
      </c>
      <c r="J76" s="43"/>
      <c r="K76" s="43"/>
      <c r="L76" s="43"/>
      <c r="M76" s="43"/>
      <c r="N76" s="87">
        <f>SUM(N71:N75)</f>
        <v>459</v>
      </c>
      <c r="O76" s="43"/>
      <c r="P76" s="116">
        <f t="shared" si="9"/>
        <v>1</v>
      </c>
    </row>
    <row r="77" spans="2:21" s="16" customFormat="1" ht="12.75" customHeight="1" x14ac:dyDescent="0.2">
      <c r="B77" s="30" t="s">
        <v>83</v>
      </c>
      <c r="C77" s="30"/>
      <c r="D77" s="30"/>
      <c r="E77" s="30"/>
      <c r="F77" s="67">
        <v>19</v>
      </c>
      <c r="G77" s="68">
        <f t="shared" si="8"/>
        <v>4.1394335511982572E-2</v>
      </c>
      <c r="I77" s="117" t="s">
        <v>84</v>
      </c>
    </row>
    <row r="78" spans="2:21" s="16" customFormat="1" ht="12.75" customHeight="1" x14ac:dyDescent="0.2">
      <c r="B78" s="30" t="s">
        <v>85</v>
      </c>
      <c r="C78" s="30"/>
      <c r="D78" s="30"/>
      <c r="E78" s="30"/>
      <c r="F78" s="67">
        <v>110</v>
      </c>
      <c r="G78" s="68">
        <f t="shared" si="8"/>
        <v>0.23965141612200436</v>
      </c>
      <c r="I78" s="117" t="s">
        <v>86</v>
      </c>
      <c r="J78" s="118"/>
      <c r="K78" s="118"/>
      <c r="L78" s="118"/>
      <c r="M78" s="118"/>
      <c r="N78" s="118"/>
      <c r="O78" s="22"/>
      <c r="P78" s="30"/>
      <c r="Q78" s="30"/>
      <c r="R78" s="30"/>
      <c r="S78" s="30"/>
      <c r="T78" s="30"/>
      <c r="U78" s="114"/>
    </row>
    <row r="79" spans="2:21" s="16" customFormat="1" ht="12.75" customHeight="1" x14ac:dyDescent="0.2">
      <c r="B79" s="30" t="s">
        <v>87</v>
      </c>
      <c r="C79" s="30"/>
      <c r="D79" s="30"/>
      <c r="E79" s="30"/>
      <c r="F79" s="67">
        <v>8</v>
      </c>
      <c r="G79" s="68">
        <f t="shared" si="8"/>
        <v>1.7429193899782137E-2</v>
      </c>
      <c r="I79" s="119"/>
      <c r="J79" s="119"/>
      <c r="K79" s="119"/>
      <c r="L79" s="119"/>
      <c r="M79" s="119"/>
      <c r="N79" s="119"/>
    </row>
    <row r="80" spans="2:21" s="16" customFormat="1" ht="12.75" customHeight="1" x14ac:dyDescent="0.2">
      <c r="B80" s="30" t="s">
        <v>88</v>
      </c>
      <c r="C80" s="30"/>
      <c r="D80" s="30"/>
      <c r="E80" s="30"/>
      <c r="F80" s="67">
        <v>5</v>
      </c>
      <c r="G80" s="68">
        <f t="shared" si="8"/>
        <v>1.0893246187363835E-2</v>
      </c>
      <c r="I80" s="119"/>
      <c r="J80" s="119"/>
      <c r="K80" s="119"/>
      <c r="L80" s="119"/>
      <c r="M80" s="119"/>
      <c r="N80" s="119"/>
      <c r="P80" s="30"/>
      <c r="Q80" s="30"/>
      <c r="R80" s="30"/>
      <c r="S80" s="30"/>
      <c r="T80" s="30"/>
      <c r="U80" s="114"/>
    </row>
    <row r="81" spans="2:21" s="16" customFormat="1" ht="12.75" customHeight="1" x14ac:dyDescent="0.2">
      <c r="B81" s="30" t="s">
        <v>89</v>
      </c>
      <c r="C81" s="30"/>
      <c r="D81" s="30"/>
      <c r="E81" s="30"/>
      <c r="F81" s="67">
        <v>2</v>
      </c>
      <c r="G81" s="68">
        <f t="shared" si="8"/>
        <v>4.3572984749455342E-3</v>
      </c>
      <c r="I81" s="119"/>
      <c r="J81" s="119"/>
      <c r="K81" s="119"/>
      <c r="L81" s="119"/>
      <c r="M81" s="119"/>
      <c r="N81" s="119"/>
      <c r="P81" s="30"/>
      <c r="Q81" s="30"/>
      <c r="R81" s="30"/>
      <c r="S81" s="30"/>
      <c r="T81" s="30"/>
      <c r="U81" s="114"/>
    </row>
    <row r="82" spans="2:21" s="16" customFormat="1" ht="12.75" customHeight="1" x14ac:dyDescent="0.2">
      <c r="B82" s="73" t="s">
        <v>90</v>
      </c>
      <c r="C82" s="73"/>
      <c r="D82" s="73"/>
      <c r="E82" s="73"/>
      <c r="F82" s="67">
        <v>27</v>
      </c>
      <c r="G82" s="68">
        <f t="shared" si="8"/>
        <v>5.8823529411764705E-2</v>
      </c>
      <c r="I82" s="119"/>
      <c r="J82" s="119"/>
      <c r="K82" s="119"/>
      <c r="L82" s="119"/>
      <c r="M82" s="119"/>
      <c r="N82" s="119"/>
      <c r="P82" s="73"/>
      <c r="Q82" s="73"/>
      <c r="R82" s="73"/>
      <c r="S82" s="73"/>
      <c r="T82" s="73"/>
      <c r="U82" s="114"/>
    </row>
    <row r="83" spans="2:21" s="16" customFormat="1" ht="12.75" customHeight="1" x14ac:dyDescent="0.2">
      <c r="B83" s="30" t="s">
        <v>47</v>
      </c>
      <c r="C83" s="30"/>
      <c r="D83" s="30"/>
      <c r="E83" s="30"/>
      <c r="F83" s="67">
        <v>1</v>
      </c>
      <c r="G83" s="68">
        <f t="shared" si="8"/>
        <v>2.1786492374727671E-3</v>
      </c>
      <c r="I83" s="119"/>
      <c r="J83" s="119"/>
      <c r="K83" s="119"/>
      <c r="L83" s="119"/>
      <c r="M83" s="119"/>
      <c r="N83" s="119"/>
      <c r="P83" s="30"/>
      <c r="Q83" s="30"/>
      <c r="R83" s="30"/>
      <c r="S83" s="30"/>
      <c r="T83" s="30"/>
      <c r="U83" s="114"/>
    </row>
    <row r="84" spans="2:21" s="16" customFormat="1" ht="12.75" customHeight="1" thickBot="1" x14ac:dyDescent="0.25">
      <c r="B84" s="30" t="s">
        <v>65</v>
      </c>
      <c r="C84" s="30"/>
      <c r="D84" s="30"/>
      <c r="E84" s="30"/>
      <c r="F84" s="67">
        <v>156</v>
      </c>
      <c r="G84" s="68">
        <f t="shared" si="8"/>
        <v>0.33986928104575165</v>
      </c>
      <c r="I84" s="119"/>
      <c r="J84" s="119"/>
      <c r="K84" s="119"/>
      <c r="L84" s="119"/>
      <c r="M84" s="119"/>
      <c r="N84" s="119"/>
      <c r="P84" s="30"/>
      <c r="Q84" s="30"/>
      <c r="R84" s="30"/>
      <c r="S84" s="30"/>
      <c r="T84" s="30"/>
      <c r="U84" s="114"/>
    </row>
    <row r="85" spans="2:21" s="16" customFormat="1" ht="12.75" customHeight="1" x14ac:dyDescent="0.2">
      <c r="B85" s="120" t="s">
        <v>17</v>
      </c>
      <c r="C85" s="120"/>
      <c r="D85" s="120"/>
      <c r="E85" s="120"/>
      <c r="F85" s="87">
        <f>SUM(F70:F84)</f>
        <v>459</v>
      </c>
      <c r="G85" s="116">
        <f>SUM(G71:G84)</f>
        <v>0.98257080610021796</v>
      </c>
      <c r="I85" s="30"/>
      <c r="J85" s="30"/>
      <c r="K85" s="30"/>
      <c r="P85" s="30"/>
      <c r="Q85" s="30"/>
      <c r="R85" s="30"/>
      <c r="S85" s="30"/>
      <c r="T85" s="30"/>
      <c r="U85" s="114"/>
    </row>
    <row r="86" spans="2:21" s="16" customFormat="1" ht="4.5" customHeight="1" x14ac:dyDescent="0.2">
      <c r="I86" s="30"/>
      <c r="J86" s="30"/>
      <c r="K86" s="30"/>
      <c r="P86" s="98"/>
      <c r="Q86" s="98"/>
      <c r="R86" s="98"/>
      <c r="S86" s="98"/>
      <c r="T86" s="98"/>
      <c r="U86" s="114"/>
    </row>
    <row r="87" spans="2:21" s="16" customFormat="1" ht="6" customHeight="1" thickBot="1" x14ac:dyDescent="0.25">
      <c r="I87" s="30"/>
      <c r="J87" s="30"/>
      <c r="K87" s="30"/>
      <c r="P87" s="73"/>
      <c r="Q87" s="73"/>
      <c r="R87" s="73"/>
      <c r="S87" s="73"/>
      <c r="T87" s="73"/>
      <c r="U87" s="114"/>
    </row>
    <row r="88" spans="2:21" s="16" customFormat="1" ht="18.75" customHeight="1" x14ac:dyDescent="0.2">
      <c r="B88" s="121" t="s">
        <v>91</v>
      </c>
      <c r="C88" s="122"/>
      <c r="D88" s="122"/>
      <c r="E88" s="122"/>
      <c r="F88" s="122"/>
      <c r="G88" s="122"/>
      <c r="H88" s="122"/>
      <c r="I88" s="122"/>
      <c r="J88" s="122"/>
      <c r="K88" s="123"/>
      <c r="L88" s="124"/>
      <c r="M88" s="125"/>
      <c r="N88" s="22"/>
    </row>
    <row r="89" spans="2:21" s="16" customFormat="1" ht="15" customHeight="1" x14ac:dyDescent="0.2">
      <c r="B89" s="126" t="s">
        <v>92</v>
      </c>
      <c r="C89" s="23"/>
      <c r="D89" s="24" t="s">
        <v>26</v>
      </c>
      <c r="E89" s="24" t="s">
        <v>27</v>
      </c>
      <c r="G89" s="23" t="s">
        <v>93</v>
      </c>
      <c r="H89" s="23"/>
      <c r="I89" s="127" t="s">
        <v>26</v>
      </c>
      <c r="J89" s="63" t="s">
        <v>27</v>
      </c>
      <c r="K89" s="128"/>
      <c r="M89" s="22"/>
      <c r="N89" s="22"/>
    </row>
    <row r="90" spans="2:21" s="16" customFormat="1" ht="15" customHeight="1" x14ac:dyDescent="0.2">
      <c r="B90" s="129" t="s">
        <v>94</v>
      </c>
      <c r="C90" s="30"/>
      <c r="D90" s="67">
        <v>0</v>
      </c>
      <c r="E90" s="68">
        <f t="shared" ref="E90:E115" si="10">D90/$D$116</f>
        <v>0</v>
      </c>
      <c r="G90" s="73" t="s">
        <v>95</v>
      </c>
      <c r="H90" s="73"/>
      <c r="I90" s="130">
        <v>1</v>
      </c>
      <c r="J90" s="68">
        <f t="shared" ref="J90:J101" si="11">I90/$I$102</f>
        <v>0.25</v>
      </c>
      <c r="K90" s="131"/>
      <c r="M90" s="22"/>
      <c r="N90" s="22"/>
    </row>
    <row r="91" spans="2:21" s="16" customFormat="1" ht="15" customHeight="1" x14ac:dyDescent="0.2">
      <c r="B91" s="129" t="s">
        <v>96</v>
      </c>
      <c r="C91" s="30"/>
      <c r="D91" s="67">
        <v>3</v>
      </c>
      <c r="E91" s="68">
        <f t="shared" si="10"/>
        <v>8.6455331412103754E-3</v>
      </c>
      <c r="G91" s="132" t="s">
        <v>97</v>
      </c>
      <c r="H91" s="132"/>
      <c r="I91" s="130">
        <v>0</v>
      </c>
      <c r="J91" s="68">
        <f t="shared" si="11"/>
        <v>0</v>
      </c>
      <c r="K91" s="131"/>
      <c r="L91" s="22"/>
      <c r="M91" s="133"/>
      <c r="N91" s="22"/>
    </row>
    <row r="92" spans="2:21" s="16" customFormat="1" ht="15" customHeight="1" x14ac:dyDescent="0.2">
      <c r="B92" s="129" t="s">
        <v>98</v>
      </c>
      <c r="C92" s="30"/>
      <c r="D92" s="67">
        <v>0</v>
      </c>
      <c r="E92" s="68">
        <f t="shared" si="10"/>
        <v>0</v>
      </c>
      <c r="G92" s="73" t="s">
        <v>99</v>
      </c>
      <c r="H92" s="73"/>
      <c r="I92" s="130">
        <v>0</v>
      </c>
      <c r="J92" s="68">
        <f t="shared" si="11"/>
        <v>0</v>
      </c>
      <c r="K92" s="131"/>
      <c r="L92" s="22"/>
      <c r="M92" s="133"/>
      <c r="N92" s="22"/>
    </row>
    <row r="93" spans="2:21" s="16" customFormat="1" ht="15" customHeight="1" x14ac:dyDescent="0.2">
      <c r="B93" s="129" t="s">
        <v>100</v>
      </c>
      <c r="C93" s="30"/>
      <c r="D93" s="67">
        <v>16</v>
      </c>
      <c r="E93" s="68">
        <f t="shared" si="10"/>
        <v>4.6109510086455328E-2</v>
      </c>
      <c r="G93" s="73" t="s">
        <v>101</v>
      </c>
      <c r="H93" s="73"/>
      <c r="I93" s="130">
        <v>0</v>
      </c>
      <c r="J93" s="68">
        <f t="shared" si="11"/>
        <v>0</v>
      </c>
      <c r="K93" s="131"/>
      <c r="L93" s="22"/>
      <c r="M93" s="133"/>
      <c r="N93" s="22"/>
    </row>
    <row r="94" spans="2:21" s="16" customFormat="1" ht="15" customHeight="1" x14ac:dyDescent="0.2">
      <c r="B94" s="129" t="s">
        <v>102</v>
      </c>
      <c r="C94" s="30"/>
      <c r="D94" s="67">
        <v>3</v>
      </c>
      <c r="E94" s="68">
        <f t="shared" si="10"/>
        <v>8.6455331412103754E-3</v>
      </c>
      <c r="G94" s="73" t="s">
        <v>103</v>
      </c>
      <c r="H94" s="73"/>
      <c r="I94" s="130">
        <v>1</v>
      </c>
      <c r="J94" s="68">
        <f t="shared" si="11"/>
        <v>0.25</v>
      </c>
      <c r="K94" s="131"/>
      <c r="L94" s="22"/>
      <c r="M94" s="133"/>
      <c r="N94" s="22"/>
    </row>
    <row r="95" spans="2:21" s="16" customFormat="1" ht="15" customHeight="1" x14ac:dyDescent="0.2">
      <c r="B95" s="129" t="s">
        <v>104</v>
      </c>
      <c r="C95" s="30"/>
      <c r="D95" s="67">
        <v>2</v>
      </c>
      <c r="E95" s="68">
        <f t="shared" si="10"/>
        <v>5.763688760806916E-3</v>
      </c>
      <c r="G95" s="73" t="s">
        <v>105</v>
      </c>
      <c r="H95" s="73"/>
      <c r="I95" s="130">
        <v>2</v>
      </c>
      <c r="J95" s="68">
        <f t="shared" si="11"/>
        <v>0.5</v>
      </c>
      <c r="K95" s="131"/>
      <c r="L95" s="22"/>
      <c r="M95" s="134"/>
      <c r="N95" s="22"/>
    </row>
    <row r="96" spans="2:21" s="16" customFormat="1" ht="15" customHeight="1" x14ac:dyDescent="0.2">
      <c r="B96" s="129" t="s">
        <v>106</v>
      </c>
      <c r="C96" s="30"/>
      <c r="D96" s="67">
        <v>25</v>
      </c>
      <c r="E96" s="68">
        <f t="shared" si="10"/>
        <v>7.2046109510086456E-2</v>
      </c>
      <c r="G96" s="132" t="s">
        <v>107</v>
      </c>
      <c r="H96" s="132"/>
      <c r="I96" s="135">
        <v>0</v>
      </c>
      <c r="J96" s="136">
        <f t="shared" si="11"/>
        <v>0</v>
      </c>
      <c r="K96" s="137"/>
      <c r="L96" s="22"/>
      <c r="M96" s="132"/>
      <c r="N96" s="22"/>
    </row>
    <row r="97" spans="2:14" s="16" customFormat="1" ht="15" customHeight="1" x14ac:dyDescent="0.2">
      <c r="B97" s="129" t="s">
        <v>108</v>
      </c>
      <c r="C97" s="30"/>
      <c r="D97" s="67">
        <v>9</v>
      </c>
      <c r="E97" s="68">
        <f t="shared" si="10"/>
        <v>2.5936599423631124E-2</v>
      </c>
      <c r="G97" s="73" t="s">
        <v>109</v>
      </c>
      <c r="H97" s="73"/>
      <c r="I97" s="130">
        <v>0</v>
      </c>
      <c r="J97" s="68">
        <f t="shared" si="11"/>
        <v>0</v>
      </c>
      <c r="K97" s="131"/>
      <c r="L97" s="22"/>
      <c r="M97" s="132"/>
      <c r="N97" s="22"/>
    </row>
    <row r="98" spans="2:14" s="16" customFormat="1" ht="15" customHeight="1" x14ac:dyDescent="0.2">
      <c r="B98" s="129" t="s">
        <v>110</v>
      </c>
      <c r="C98" s="30"/>
      <c r="D98" s="67">
        <v>1</v>
      </c>
      <c r="E98" s="68">
        <f t="shared" si="10"/>
        <v>2.881844380403458E-3</v>
      </c>
      <c r="G98" s="73" t="s">
        <v>111</v>
      </c>
      <c r="H98" s="73"/>
      <c r="I98" s="130">
        <v>0</v>
      </c>
      <c r="J98" s="68">
        <f t="shared" si="11"/>
        <v>0</v>
      </c>
      <c r="K98" s="131"/>
      <c r="L98" s="22"/>
      <c r="M98" s="132"/>
      <c r="N98" s="132"/>
    </row>
    <row r="99" spans="2:14" s="16" customFormat="1" ht="15" customHeight="1" x14ac:dyDescent="0.2">
      <c r="B99" s="129" t="s">
        <v>112</v>
      </c>
      <c r="C99" s="30"/>
      <c r="D99" s="67">
        <v>0</v>
      </c>
      <c r="E99" s="68">
        <f t="shared" si="10"/>
        <v>0</v>
      </c>
      <c r="G99" s="73" t="s">
        <v>113</v>
      </c>
      <c r="H99" s="73"/>
      <c r="I99" s="130">
        <v>0</v>
      </c>
      <c r="J99" s="68">
        <f t="shared" si="11"/>
        <v>0</v>
      </c>
      <c r="K99" s="131"/>
      <c r="L99" s="22"/>
      <c r="M99" s="132"/>
      <c r="N99" s="73"/>
    </row>
    <row r="100" spans="2:14" s="16" customFormat="1" ht="15" customHeight="1" x14ac:dyDescent="0.2">
      <c r="B100" s="129" t="s">
        <v>114</v>
      </c>
      <c r="C100" s="30"/>
      <c r="D100" s="67">
        <v>6</v>
      </c>
      <c r="E100" s="68">
        <f t="shared" si="10"/>
        <v>1.7291066282420751E-2</v>
      </c>
      <c r="G100" s="73" t="s">
        <v>115</v>
      </c>
      <c r="H100" s="73"/>
      <c r="I100" s="130">
        <v>0</v>
      </c>
      <c r="J100" s="68">
        <f t="shared" si="11"/>
        <v>0</v>
      </c>
      <c r="K100" s="131"/>
      <c r="L100" s="22"/>
      <c r="M100" s="138"/>
      <c r="N100" s="73"/>
    </row>
    <row r="101" spans="2:14" s="16" customFormat="1" ht="15" customHeight="1" thickBot="1" x14ac:dyDescent="0.25">
      <c r="B101" s="129" t="s">
        <v>116</v>
      </c>
      <c r="C101" s="30"/>
      <c r="D101" s="67">
        <v>10</v>
      </c>
      <c r="E101" s="68">
        <f t="shared" si="10"/>
        <v>2.8818443804034581E-2</v>
      </c>
      <c r="G101" s="73" t="s">
        <v>117</v>
      </c>
      <c r="H101" s="73"/>
      <c r="I101" s="130">
        <v>0</v>
      </c>
      <c r="J101" s="68">
        <f t="shared" si="11"/>
        <v>0</v>
      </c>
      <c r="K101" s="131"/>
      <c r="L101" s="22"/>
      <c r="M101" s="133"/>
      <c r="N101" s="73"/>
    </row>
    <row r="102" spans="2:14" s="16" customFormat="1" ht="15" customHeight="1" x14ac:dyDescent="0.2">
      <c r="B102" s="129" t="s">
        <v>118</v>
      </c>
      <c r="C102" s="30"/>
      <c r="D102" s="67">
        <v>12</v>
      </c>
      <c r="E102" s="68">
        <f t="shared" si="10"/>
        <v>3.4582132564841501E-2</v>
      </c>
      <c r="G102" s="120" t="s">
        <v>17</v>
      </c>
      <c r="H102" s="120"/>
      <c r="I102" s="120">
        <f>SUM(I90:I101)</f>
        <v>4</v>
      </c>
      <c r="J102" s="116">
        <f>SUM(J90:J101)</f>
        <v>1</v>
      </c>
      <c r="K102" s="139"/>
      <c r="L102" s="22"/>
      <c r="M102" s="133"/>
      <c r="N102" s="73"/>
    </row>
    <row r="103" spans="2:14" s="16" customFormat="1" ht="15" customHeight="1" x14ac:dyDescent="0.2">
      <c r="B103" s="140" t="s">
        <v>119</v>
      </c>
      <c r="C103" s="73"/>
      <c r="D103" s="67">
        <v>3</v>
      </c>
      <c r="E103" s="68">
        <f t="shared" si="10"/>
        <v>8.6455331412103754E-3</v>
      </c>
      <c r="G103" s="22"/>
      <c r="J103" s="22"/>
      <c r="K103" s="141"/>
      <c r="L103" s="22"/>
      <c r="M103" s="133"/>
      <c r="N103" s="73"/>
    </row>
    <row r="104" spans="2:14" s="16" customFormat="1" ht="15" customHeight="1" thickBot="1" x14ac:dyDescent="0.25">
      <c r="B104" s="140" t="s">
        <v>120</v>
      </c>
      <c r="C104" s="73"/>
      <c r="D104" s="67">
        <v>226</v>
      </c>
      <c r="E104" s="68">
        <f t="shared" si="10"/>
        <v>0.65129682997118155</v>
      </c>
      <c r="G104" s="22"/>
      <c r="J104" s="22"/>
      <c r="K104" s="141"/>
      <c r="L104" s="22"/>
      <c r="M104" s="133"/>
      <c r="N104" s="132"/>
    </row>
    <row r="105" spans="2:14" s="16" customFormat="1" ht="15" customHeight="1" x14ac:dyDescent="0.2">
      <c r="B105" s="140" t="s">
        <v>121</v>
      </c>
      <c r="C105" s="73"/>
      <c r="D105" s="67">
        <v>9</v>
      </c>
      <c r="E105" s="68">
        <f t="shared" si="10"/>
        <v>2.5936599423631124E-2</v>
      </c>
      <c r="G105" s="142"/>
      <c r="H105" s="143"/>
      <c r="I105" s="143"/>
      <c r="J105" s="144"/>
      <c r="K105" s="145"/>
      <c r="L105" s="22"/>
      <c r="M105" s="133"/>
      <c r="N105" s="132"/>
    </row>
    <row r="106" spans="2:14" s="16" customFormat="1" ht="15" customHeight="1" x14ac:dyDescent="0.25">
      <c r="B106" s="140" t="s">
        <v>122</v>
      </c>
      <c r="C106" s="73"/>
      <c r="D106" s="67">
        <v>3</v>
      </c>
      <c r="E106" s="68">
        <f t="shared" si="10"/>
        <v>8.6455331412103754E-3</v>
      </c>
      <c r="G106" s="146" t="s">
        <v>123</v>
      </c>
      <c r="H106" s="147"/>
      <c r="I106" s="147"/>
      <c r="J106" s="148"/>
      <c r="K106" s="145"/>
      <c r="L106" s="22"/>
      <c r="M106" s="134"/>
      <c r="N106" s="132"/>
    </row>
    <row r="107" spans="2:14" s="16" customFormat="1" ht="15" customHeight="1" x14ac:dyDescent="0.2">
      <c r="B107" s="140" t="s">
        <v>124</v>
      </c>
      <c r="C107" s="73"/>
      <c r="D107" s="67">
        <v>0</v>
      </c>
      <c r="E107" s="68">
        <f t="shared" si="10"/>
        <v>0</v>
      </c>
      <c r="G107" s="126" t="s">
        <v>125</v>
      </c>
      <c r="H107" s="23"/>
      <c r="I107" s="127" t="s">
        <v>26</v>
      </c>
      <c r="J107" s="149" t="s">
        <v>27</v>
      </c>
      <c r="K107" s="128"/>
      <c r="L107" s="22"/>
      <c r="M107" s="132"/>
      <c r="N107" s="132"/>
    </row>
    <row r="108" spans="2:14" s="16" customFormat="1" ht="15" customHeight="1" x14ac:dyDescent="0.2">
      <c r="B108" s="140" t="s">
        <v>126</v>
      </c>
      <c r="C108" s="73"/>
      <c r="D108" s="67">
        <v>2</v>
      </c>
      <c r="E108" s="68">
        <f t="shared" si="10"/>
        <v>5.763688760806916E-3</v>
      </c>
      <c r="G108" s="150" t="s">
        <v>127</v>
      </c>
      <c r="H108" s="151"/>
      <c r="I108" s="152">
        <f>D116</f>
        <v>347</v>
      </c>
      <c r="J108" s="153">
        <f>I108/$I$111</f>
        <v>0.75599128540305016</v>
      </c>
      <c r="K108" s="154"/>
      <c r="L108" s="22"/>
      <c r="M108" s="132"/>
      <c r="N108" s="132"/>
    </row>
    <row r="109" spans="2:14" s="16" customFormat="1" ht="15" customHeight="1" x14ac:dyDescent="0.2">
      <c r="B109" s="140" t="s">
        <v>128</v>
      </c>
      <c r="C109" s="73"/>
      <c r="D109" s="67">
        <v>1</v>
      </c>
      <c r="E109" s="68">
        <f t="shared" si="10"/>
        <v>2.881844380403458E-3</v>
      </c>
      <c r="G109" s="150" t="s">
        <v>93</v>
      </c>
      <c r="H109" s="151"/>
      <c r="I109" s="152">
        <f>I102</f>
        <v>4</v>
      </c>
      <c r="J109" s="153">
        <f>I109/$I$111</f>
        <v>8.7145969498910684E-3</v>
      </c>
      <c r="K109" s="154"/>
      <c r="L109" s="22"/>
      <c r="M109" s="132"/>
      <c r="N109" s="132"/>
    </row>
    <row r="110" spans="2:14" s="16" customFormat="1" ht="15" customHeight="1" thickBot="1" x14ac:dyDescent="0.25">
      <c r="B110" s="140" t="s">
        <v>129</v>
      </c>
      <c r="C110" s="73"/>
      <c r="D110" s="67">
        <v>6</v>
      </c>
      <c r="E110" s="68">
        <f t="shared" si="10"/>
        <v>1.7291066282420751E-2</v>
      </c>
      <c r="G110" s="150" t="s">
        <v>65</v>
      </c>
      <c r="H110" s="151"/>
      <c r="I110" s="152">
        <v>108</v>
      </c>
      <c r="J110" s="153">
        <f>I110/$I$111</f>
        <v>0.23529411764705882</v>
      </c>
      <c r="K110" s="154"/>
      <c r="L110" s="22"/>
      <c r="M110" s="132"/>
      <c r="N110" s="132"/>
    </row>
    <row r="111" spans="2:14" s="16" customFormat="1" ht="15" customHeight="1" x14ac:dyDescent="0.2">
      <c r="B111" s="140" t="s">
        <v>130</v>
      </c>
      <c r="C111" s="73"/>
      <c r="D111" s="67">
        <v>6</v>
      </c>
      <c r="E111" s="68">
        <f t="shared" si="10"/>
        <v>1.7291066282420751E-2</v>
      </c>
      <c r="G111" s="155" t="s">
        <v>17</v>
      </c>
      <c r="H111" s="120"/>
      <c r="I111" s="156">
        <f>SUM(I108:I110)</f>
        <v>459</v>
      </c>
      <c r="J111" s="157">
        <f>I111/$I$111</f>
        <v>1</v>
      </c>
      <c r="K111" s="158"/>
      <c r="L111" s="22"/>
      <c r="M111" s="132"/>
      <c r="N111" s="132"/>
    </row>
    <row r="112" spans="2:14" s="16" customFormat="1" ht="15" customHeight="1" x14ac:dyDescent="0.2">
      <c r="B112" s="140" t="s">
        <v>131</v>
      </c>
      <c r="C112" s="73"/>
      <c r="D112" s="67">
        <v>1</v>
      </c>
      <c r="E112" s="68">
        <f t="shared" si="10"/>
        <v>2.881844380403458E-3</v>
      </c>
      <c r="G112" s="159"/>
      <c r="H112" s="160"/>
      <c r="I112" s="161"/>
      <c r="J112" s="162"/>
      <c r="K112" s="154"/>
      <c r="L112" s="22"/>
      <c r="M112" s="132"/>
      <c r="N112" s="132"/>
    </row>
    <row r="113" spans="2:17" s="16" customFormat="1" ht="15" customHeight="1" thickBot="1" x14ac:dyDescent="0.25">
      <c r="B113" s="140" t="s">
        <v>132</v>
      </c>
      <c r="C113" s="73"/>
      <c r="D113" s="67">
        <v>1</v>
      </c>
      <c r="E113" s="68">
        <f t="shared" si="10"/>
        <v>2.881844380403458E-3</v>
      </c>
      <c r="G113" s="163"/>
      <c r="H113" s="164"/>
      <c r="I113" s="164"/>
      <c r="J113" s="165"/>
      <c r="K113" s="145"/>
      <c r="L113" s="22"/>
      <c r="M113" s="22"/>
      <c r="N113" s="132"/>
    </row>
    <row r="114" spans="2:17" s="16" customFormat="1" ht="15" customHeight="1" x14ac:dyDescent="0.2">
      <c r="B114" s="140" t="s">
        <v>133</v>
      </c>
      <c r="C114" s="73"/>
      <c r="D114" s="67">
        <v>0</v>
      </c>
      <c r="E114" s="68">
        <f t="shared" si="10"/>
        <v>0</v>
      </c>
      <c r="G114" s="22"/>
      <c r="H114" s="22"/>
      <c r="I114" s="22"/>
      <c r="J114" s="22"/>
      <c r="K114" s="145"/>
      <c r="L114" s="22"/>
      <c r="M114" s="22"/>
      <c r="N114" s="22"/>
    </row>
    <row r="115" spans="2:17" s="16" customFormat="1" ht="15" customHeight="1" thickBot="1" x14ac:dyDescent="0.25">
      <c r="B115" s="140" t="s">
        <v>134</v>
      </c>
      <c r="C115" s="73"/>
      <c r="D115" s="67">
        <v>2</v>
      </c>
      <c r="E115" s="68">
        <f t="shared" si="10"/>
        <v>5.763688760806916E-3</v>
      </c>
      <c r="G115" s="22"/>
      <c r="H115" s="22"/>
      <c r="I115" s="22"/>
      <c r="J115" s="22"/>
      <c r="K115" s="141"/>
      <c r="L115" s="22"/>
      <c r="M115" s="22"/>
      <c r="N115" s="22"/>
    </row>
    <row r="116" spans="2:17" s="16" customFormat="1" ht="15" customHeight="1" x14ac:dyDescent="0.2">
      <c r="B116" s="155" t="s">
        <v>17</v>
      </c>
      <c r="C116" s="120"/>
      <c r="D116" s="87">
        <f>SUM(D90:D115)</f>
        <v>347</v>
      </c>
      <c r="E116" s="116">
        <f>SUM(E90:E115)</f>
        <v>1.0000000000000002</v>
      </c>
      <c r="F116" s="22"/>
      <c r="G116" s="22"/>
      <c r="H116" s="22"/>
      <c r="I116" s="22"/>
      <c r="J116" s="22"/>
      <c r="K116" s="141"/>
      <c r="L116" s="22"/>
      <c r="M116" s="22"/>
      <c r="N116" s="22"/>
    </row>
    <row r="117" spans="2:17" s="16" customFormat="1" ht="9.75" customHeight="1" x14ac:dyDescent="0.2">
      <c r="B117" s="166" t="s">
        <v>135</v>
      </c>
      <c r="C117" s="22"/>
      <c r="D117" s="22"/>
      <c r="E117" s="22"/>
      <c r="F117" s="22"/>
      <c r="G117" s="22"/>
      <c r="H117" s="22"/>
      <c r="I117" s="22"/>
      <c r="J117" s="22"/>
      <c r="K117" s="141"/>
    </row>
    <row r="118" spans="2:17" s="16" customFormat="1" ht="9.75" customHeight="1" x14ac:dyDescent="0.2">
      <c r="B118" s="166" t="s">
        <v>136</v>
      </c>
      <c r="C118" s="22"/>
      <c r="D118" s="22"/>
      <c r="E118" s="22"/>
      <c r="F118" s="22"/>
      <c r="G118" s="22"/>
      <c r="H118" s="22"/>
      <c r="I118" s="22"/>
      <c r="J118" s="22"/>
      <c r="K118" s="141"/>
    </row>
    <row r="119" spans="2:17" s="16" customFormat="1" ht="12" customHeight="1" thickBot="1" x14ac:dyDescent="0.25">
      <c r="B119" s="167" t="s">
        <v>137</v>
      </c>
      <c r="C119" s="168"/>
      <c r="D119" s="168"/>
      <c r="E119" s="168"/>
      <c r="F119" s="168"/>
      <c r="G119" s="168"/>
      <c r="H119" s="168"/>
      <c r="I119" s="168"/>
      <c r="J119" s="168"/>
      <c r="K119" s="169"/>
    </row>
    <row r="120" spans="2:17" s="16" customFormat="1" ht="15.75" customHeight="1" thickBot="1" x14ac:dyDescent="0.25"/>
    <row r="121" spans="2:17" s="16" customFormat="1" ht="15.75" customHeight="1" x14ac:dyDescent="0.2">
      <c r="B121" s="170"/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2"/>
    </row>
    <row r="122" spans="2:17" s="16" customFormat="1" ht="15.75" customHeight="1" x14ac:dyDescent="0.2">
      <c r="B122" s="173"/>
      <c r="C122" s="124" t="s">
        <v>138</v>
      </c>
      <c r="D122" s="18"/>
      <c r="E122" s="174"/>
      <c r="F122" s="132"/>
      <c r="G122" s="132"/>
      <c r="H122" s="22"/>
      <c r="I122" s="22"/>
      <c r="J122" s="22"/>
      <c r="K122" s="22"/>
      <c r="L122" s="22"/>
      <c r="M122" s="22"/>
      <c r="N122" s="22"/>
      <c r="O122" s="22"/>
      <c r="P122" s="22"/>
      <c r="Q122" s="141"/>
    </row>
    <row r="123" spans="2:17" s="16" customFormat="1" ht="15.75" customHeight="1" thickBot="1" x14ac:dyDescent="0.25">
      <c r="B123" s="140"/>
      <c r="C123" s="21"/>
      <c r="D123" s="21"/>
      <c r="E123" s="21"/>
      <c r="F123" s="132"/>
      <c r="G123" s="132"/>
      <c r="H123" s="22"/>
      <c r="I123" s="22"/>
      <c r="J123" s="22"/>
      <c r="K123" s="22"/>
      <c r="L123" s="22"/>
      <c r="M123" s="22"/>
      <c r="N123" s="22"/>
      <c r="O123" s="22"/>
      <c r="P123" s="22"/>
      <c r="Q123" s="141"/>
    </row>
    <row r="124" spans="2:17" s="16" customFormat="1" ht="15.75" customHeight="1" thickTop="1" x14ac:dyDescent="0.2">
      <c r="B124" s="140"/>
      <c r="C124" s="96" t="s">
        <v>4</v>
      </c>
      <c r="D124" s="175" t="s">
        <v>139</v>
      </c>
      <c r="E124" s="176"/>
      <c r="F124" s="177" t="s">
        <v>140</v>
      </c>
      <c r="G124" s="132"/>
      <c r="H124" s="22"/>
      <c r="I124" s="22"/>
      <c r="J124" s="22"/>
      <c r="K124" s="22"/>
      <c r="L124" s="22"/>
      <c r="M124" s="22"/>
      <c r="N124" s="22"/>
      <c r="O124" s="22"/>
      <c r="P124" s="22"/>
      <c r="Q124" s="141"/>
    </row>
    <row r="125" spans="2:17" s="16" customFormat="1" ht="15.75" customHeight="1" x14ac:dyDescent="0.2">
      <c r="B125" s="140"/>
      <c r="C125" s="96"/>
      <c r="D125" s="97">
        <v>2017</v>
      </c>
      <c r="E125" s="97">
        <v>2018</v>
      </c>
      <c r="F125" s="178"/>
      <c r="G125" s="132"/>
      <c r="H125" s="22"/>
      <c r="I125" s="22"/>
      <c r="J125" s="22"/>
      <c r="K125" s="22"/>
      <c r="L125" s="22"/>
      <c r="M125" s="22"/>
      <c r="N125" s="22"/>
      <c r="O125" s="22"/>
      <c r="P125" s="22"/>
      <c r="Q125" s="141"/>
    </row>
    <row r="126" spans="2:17" s="16" customFormat="1" ht="15.75" customHeight="1" x14ac:dyDescent="0.2">
      <c r="B126" s="140"/>
      <c r="C126" s="179" t="s">
        <v>5</v>
      </c>
      <c r="D126" s="180">
        <v>211</v>
      </c>
      <c r="E126" s="181">
        <v>211</v>
      </c>
      <c r="F126" s="182">
        <f>(E126/D126)-1</f>
        <v>0</v>
      </c>
      <c r="G126" s="132"/>
      <c r="H126" s="22"/>
      <c r="I126" s="22"/>
      <c r="J126" s="22"/>
      <c r="K126" s="22"/>
      <c r="L126" s="22"/>
      <c r="M126" s="22"/>
      <c r="N126" s="22"/>
      <c r="O126" s="22"/>
      <c r="P126" s="22"/>
      <c r="Q126" s="141"/>
    </row>
    <row r="127" spans="2:17" s="16" customFormat="1" ht="15.75" customHeight="1" thickBot="1" x14ac:dyDescent="0.25">
      <c r="B127" s="140"/>
      <c r="C127" s="183" t="s">
        <v>6</v>
      </c>
      <c r="D127" s="184">
        <v>254</v>
      </c>
      <c r="E127" s="185">
        <v>248</v>
      </c>
      <c r="F127" s="182">
        <f>(E127/D127)-1</f>
        <v>-2.3622047244094446E-2</v>
      </c>
      <c r="G127" s="132"/>
      <c r="H127" s="22"/>
      <c r="I127" s="22"/>
      <c r="J127" s="22"/>
      <c r="K127" s="22"/>
      <c r="L127" s="22"/>
      <c r="M127" s="22"/>
      <c r="N127" s="22"/>
      <c r="O127" s="22"/>
      <c r="P127" s="22"/>
      <c r="Q127" s="141"/>
    </row>
    <row r="128" spans="2:17" s="16" customFormat="1" ht="15.75" hidden="1" customHeight="1" x14ac:dyDescent="0.2">
      <c r="B128" s="173"/>
      <c r="C128" s="186" t="s">
        <v>7</v>
      </c>
      <c r="D128" s="187"/>
      <c r="E128" s="188"/>
      <c r="F128" s="182" t="e">
        <f t="shared" ref="F128:F137" si="12">(D128/E128)-1</f>
        <v>#DIV/0!</v>
      </c>
      <c r="G128" s="132"/>
      <c r="H128" s="22"/>
      <c r="I128" s="22"/>
      <c r="J128" s="22"/>
      <c r="K128" s="22"/>
      <c r="L128" s="22"/>
      <c r="M128" s="22"/>
      <c r="N128" s="22"/>
      <c r="O128" s="22"/>
      <c r="P128" s="22"/>
      <c r="Q128" s="141"/>
    </row>
    <row r="129" spans="2:17" s="16" customFormat="1" ht="15.75" hidden="1" customHeight="1" x14ac:dyDescent="0.2">
      <c r="B129" s="173"/>
      <c r="C129" s="186" t="s">
        <v>8</v>
      </c>
      <c r="D129" s="187"/>
      <c r="E129" s="188"/>
      <c r="F129" s="182" t="e">
        <f t="shared" si="12"/>
        <v>#DIV/0!</v>
      </c>
      <c r="G129" s="132"/>
      <c r="H129" s="22"/>
      <c r="I129" s="22"/>
      <c r="J129" s="22"/>
      <c r="K129" s="22"/>
      <c r="L129" s="22"/>
      <c r="M129" s="22"/>
      <c r="N129" s="22"/>
      <c r="O129" s="22"/>
      <c r="P129" s="22"/>
      <c r="Q129" s="141"/>
    </row>
    <row r="130" spans="2:17" s="16" customFormat="1" ht="15.75" hidden="1" customHeight="1" x14ac:dyDescent="0.2">
      <c r="B130" s="173"/>
      <c r="C130" s="186" t="s">
        <v>9</v>
      </c>
      <c r="D130" s="187"/>
      <c r="E130" s="188"/>
      <c r="F130" s="182" t="e">
        <f t="shared" si="12"/>
        <v>#DIV/0!</v>
      </c>
      <c r="G130" s="132"/>
      <c r="H130" s="22"/>
      <c r="I130" s="22"/>
      <c r="J130" s="22"/>
      <c r="K130" s="22"/>
      <c r="L130" s="22"/>
      <c r="M130" s="22"/>
      <c r="N130" s="22"/>
      <c r="O130" s="22"/>
      <c r="P130" s="22"/>
      <c r="Q130" s="141"/>
    </row>
    <row r="131" spans="2:17" s="16" customFormat="1" ht="15.75" hidden="1" customHeight="1" x14ac:dyDescent="0.2">
      <c r="B131" s="173"/>
      <c r="C131" s="189" t="s">
        <v>10</v>
      </c>
      <c r="D131" s="190"/>
      <c r="E131" s="191"/>
      <c r="F131" s="182" t="e">
        <f t="shared" si="12"/>
        <v>#DIV/0!</v>
      </c>
      <c r="G131" s="132"/>
      <c r="H131" s="22"/>
      <c r="I131" s="22"/>
      <c r="J131" s="22"/>
      <c r="K131" s="22"/>
      <c r="L131" s="22"/>
      <c r="M131" s="22"/>
      <c r="N131" s="22"/>
      <c r="O131" s="22"/>
      <c r="P131" s="22"/>
      <c r="Q131" s="141"/>
    </row>
    <row r="132" spans="2:17" s="16" customFormat="1" ht="15.75" hidden="1" customHeight="1" x14ac:dyDescent="0.2">
      <c r="B132" s="173"/>
      <c r="C132" s="189" t="s">
        <v>11</v>
      </c>
      <c r="D132" s="190"/>
      <c r="E132" s="191"/>
      <c r="F132" s="182" t="e">
        <f t="shared" si="12"/>
        <v>#DIV/0!</v>
      </c>
      <c r="G132" s="132"/>
      <c r="H132" s="22"/>
      <c r="I132" s="22"/>
      <c r="J132" s="22"/>
      <c r="K132" s="22"/>
      <c r="L132" s="22"/>
      <c r="M132" s="22"/>
      <c r="N132" s="22"/>
      <c r="O132" s="22"/>
      <c r="P132" s="22"/>
      <c r="Q132" s="141"/>
    </row>
    <row r="133" spans="2:17" s="16" customFormat="1" ht="15.75" hidden="1" customHeight="1" x14ac:dyDescent="0.2">
      <c r="B133" s="173"/>
      <c r="C133" s="189" t="s">
        <v>12</v>
      </c>
      <c r="D133" s="190"/>
      <c r="E133" s="191"/>
      <c r="F133" s="182" t="e">
        <f t="shared" si="12"/>
        <v>#DIV/0!</v>
      </c>
      <c r="G133" s="132"/>
      <c r="H133" s="22"/>
      <c r="I133" s="22"/>
      <c r="J133" s="22"/>
      <c r="K133" s="22"/>
      <c r="L133" s="22"/>
      <c r="M133" s="22"/>
      <c r="N133" s="22"/>
      <c r="O133" s="22"/>
      <c r="P133" s="22"/>
      <c r="Q133" s="141"/>
    </row>
    <row r="134" spans="2:17" s="16" customFormat="1" ht="15.75" hidden="1" customHeight="1" x14ac:dyDescent="0.2">
      <c r="B134" s="173"/>
      <c r="C134" s="186" t="s">
        <v>13</v>
      </c>
      <c r="D134" s="187"/>
      <c r="E134" s="188"/>
      <c r="F134" s="182" t="e">
        <f t="shared" si="12"/>
        <v>#DIV/0!</v>
      </c>
      <c r="G134" s="132"/>
      <c r="H134" s="22"/>
      <c r="I134" s="22"/>
      <c r="J134" s="22"/>
      <c r="K134" s="22"/>
      <c r="L134" s="22"/>
      <c r="M134" s="22"/>
      <c r="N134" s="22"/>
      <c r="O134" s="22"/>
      <c r="P134" s="22"/>
      <c r="Q134" s="141"/>
    </row>
    <row r="135" spans="2:17" s="16" customFormat="1" ht="15.75" hidden="1" customHeight="1" x14ac:dyDescent="0.2">
      <c r="B135" s="173"/>
      <c r="C135" s="189" t="s">
        <v>14</v>
      </c>
      <c r="D135" s="190"/>
      <c r="E135" s="191"/>
      <c r="F135" s="182" t="e">
        <f t="shared" si="12"/>
        <v>#DIV/0!</v>
      </c>
      <c r="G135" s="132"/>
      <c r="H135" s="22"/>
      <c r="I135" s="22"/>
      <c r="J135" s="22"/>
      <c r="K135" s="22"/>
      <c r="L135" s="22"/>
      <c r="M135" s="22"/>
      <c r="N135" s="22"/>
      <c r="O135" s="22"/>
      <c r="P135" s="22"/>
      <c r="Q135" s="141"/>
    </row>
    <row r="136" spans="2:17" s="16" customFormat="1" ht="15.75" hidden="1" customHeight="1" x14ac:dyDescent="0.2">
      <c r="B136" s="173"/>
      <c r="C136" s="189" t="s">
        <v>15</v>
      </c>
      <c r="D136" s="190"/>
      <c r="E136" s="191"/>
      <c r="F136" s="182" t="e">
        <f t="shared" si="12"/>
        <v>#DIV/0!</v>
      </c>
      <c r="G136" s="132"/>
      <c r="H136" s="22"/>
      <c r="I136" s="22"/>
      <c r="J136" s="22"/>
      <c r="K136" s="22"/>
      <c r="L136" s="22"/>
      <c r="M136" s="22"/>
      <c r="N136" s="22"/>
      <c r="O136" s="22"/>
      <c r="P136" s="22"/>
      <c r="Q136" s="141"/>
    </row>
    <row r="137" spans="2:17" s="16" customFormat="1" ht="15.75" hidden="1" customHeight="1" thickBot="1" x14ac:dyDescent="0.25">
      <c r="B137" s="173"/>
      <c r="C137" s="189" t="s">
        <v>16</v>
      </c>
      <c r="D137" s="190"/>
      <c r="E137" s="191"/>
      <c r="F137" s="182" t="e">
        <f t="shared" si="12"/>
        <v>#DIV/0!</v>
      </c>
      <c r="G137" s="132"/>
      <c r="H137" s="22"/>
      <c r="I137" s="22"/>
      <c r="J137" s="22"/>
      <c r="K137" s="22"/>
      <c r="L137" s="22"/>
      <c r="M137" s="22"/>
      <c r="N137" s="22"/>
      <c r="O137" s="22"/>
      <c r="P137" s="22"/>
      <c r="Q137" s="141"/>
    </row>
    <row r="138" spans="2:17" s="16" customFormat="1" ht="15.75" customHeight="1" thickBot="1" x14ac:dyDescent="0.25">
      <c r="B138" s="173"/>
      <c r="C138" s="43" t="s">
        <v>17</v>
      </c>
      <c r="D138" s="192">
        <f>SUM(D126:D133)</f>
        <v>465</v>
      </c>
      <c r="E138" s="192">
        <f>SUM(E126:E133)</f>
        <v>459</v>
      </c>
      <c r="F138" s="193">
        <f>(E138/D138)-1</f>
        <v>-1.2903225806451646E-2</v>
      </c>
      <c r="G138" s="132"/>
      <c r="H138" s="22"/>
      <c r="I138" s="22"/>
      <c r="J138" s="22"/>
      <c r="K138" s="22"/>
      <c r="L138" s="22"/>
      <c r="M138" s="22"/>
      <c r="N138" s="22"/>
      <c r="O138" s="22"/>
      <c r="P138" s="22"/>
      <c r="Q138" s="141"/>
    </row>
    <row r="139" spans="2:17" s="16" customFormat="1" ht="15.75" customHeight="1" thickTop="1" x14ac:dyDescent="0.2">
      <c r="B139" s="173"/>
      <c r="C139" s="30"/>
      <c r="D139" s="194"/>
      <c r="E139" s="194"/>
      <c r="F139" s="132"/>
      <c r="G139" s="132"/>
      <c r="H139" s="22"/>
      <c r="I139" s="22"/>
      <c r="J139" s="22"/>
      <c r="K139" s="22"/>
      <c r="L139" s="22"/>
      <c r="M139" s="22"/>
      <c r="N139" s="22"/>
      <c r="O139" s="22"/>
      <c r="P139" s="22"/>
      <c r="Q139" s="141"/>
    </row>
    <row r="140" spans="2:17" s="16" customFormat="1" ht="15.75" customHeight="1" x14ac:dyDescent="0.2">
      <c r="B140" s="173"/>
      <c r="C140" s="30"/>
      <c r="D140" s="194"/>
      <c r="E140" s="194"/>
      <c r="F140" s="132"/>
      <c r="G140" s="132"/>
      <c r="H140" s="22"/>
      <c r="I140" s="22"/>
      <c r="J140" s="22"/>
      <c r="K140" s="22"/>
      <c r="L140" s="22"/>
      <c r="M140" s="22"/>
      <c r="N140" s="22"/>
      <c r="O140" s="22"/>
      <c r="P140" s="22"/>
      <c r="Q140" s="141"/>
    </row>
    <row r="141" spans="2:17" s="16" customFormat="1" ht="15.75" customHeight="1" x14ac:dyDescent="0.2">
      <c r="B141" s="173"/>
      <c r="C141" s="30"/>
      <c r="D141" s="194"/>
      <c r="E141" s="194"/>
      <c r="F141" s="132"/>
      <c r="G141" s="132"/>
      <c r="H141" s="22"/>
      <c r="I141" s="22"/>
      <c r="J141" s="22"/>
      <c r="K141" s="22"/>
      <c r="L141" s="22"/>
      <c r="M141" s="22"/>
      <c r="N141" s="22"/>
      <c r="O141" s="22"/>
      <c r="P141" s="22"/>
      <c r="Q141" s="141"/>
    </row>
    <row r="142" spans="2:17" s="16" customFormat="1" ht="15.75" customHeight="1" x14ac:dyDescent="0.2">
      <c r="B142" s="173"/>
      <c r="C142" s="30"/>
      <c r="D142" s="194"/>
      <c r="E142" s="194"/>
      <c r="F142" s="132"/>
      <c r="G142" s="132"/>
      <c r="H142" s="22"/>
      <c r="I142" s="22"/>
      <c r="J142" s="22"/>
      <c r="K142" s="22"/>
      <c r="L142" s="22"/>
      <c r="M142" s="22"/>
      <c r="N142" s="22"/>
      <c r="O142" s="22"/>
      <c r="P142" s="22"/>
      <c r="Q142" s="141"/>
    </row>
    <row r="143" spans="2:17" s="16" customFormat="1" ht="15.75" customHeight="1" x14ac:dyDescent="0.2">
      <c r="B143" s="195"/>
      <c r="C143" s="30"/>
      <c r="D143" s="194"/>
      <c r="E143" s="194"/>
      <c r="F143" s="13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141"/>
    </row>
    <row r="144" spans="2:17" s="16" customFormat="1" ht="15.75" customHeight="1" thickBot="1" x14ac:dyDescent="0.25">
      <c r="B144" s="196"/>
      <c r="C144" s="197"/>
      <c r="D144" s="198"/>
      <c r="E144" s="198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  <c r="P144" s="168"/>
      <c r="Q144" s="169"/>
    </row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</sheetData>
  <mergeCells count="21">
    <mergeCell ref="C124:C125"/>
    <mergeCell ref="D124:E124"/>
    <mergeCell ref="F124:F125"/>
    <mergeCell ref="B63:D63"/>
    <mergeCell ref="Q63:R63"/>
    <mergeCell ref="B64:D64"/>
    <mergeCell ref="B65:D65"/>
    <mergeCell ref="B66:D66"/>
    <mergeCell ref="P86:T86"/>
    <mergeCell ref="L57:Q57"/>
    <mergeCell ref="B58:D58"/>
    <mergeCell ref="B59:D59"/>
    <mergeCell ref="B60:D60"/>
    <mergeCell ref="B61:D61"/>
    <mergeCell ref="B62:D62"/>
    <mergeCell ref="B3:U4"/>
    <mergeCell ref="B5:U5"/>
    <mergeCell ref="B7:U8"/>
    <mergeCell ref="L30:O30"/>
    <mergeCell ref="B46:G46"/>
    <mergeCell ref="L53:R53"/>
  </mergeCells>
  <printOptions horizontalCentered="1"/>
  <pageMargins left="0.35433070866141736" right="0.11811023622047245" top="0.11811023622047245" bottom="0.11811023622047245" header="0.31496062992125984" footer="7.874015748031496E-2"/>
  <pageSetup paperSize="9" scale="65" orientation="portrait" r:id="rId1"/>
  <rowBreaks count="1" manualBreakCount="1">
    <brk id="8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2018-03-16T00:03:09Z</dcterms:created>
  <dcterms:modified xsi:type="dcterms:W3CDTF">2018-03-16T00:03:26Z</dcterms:modified>
</cp:coreProperties>
</file>