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2. Febrero 2019\Febrero\BV Febrero 2019\páginas\"/>
    </mc:Choice>
  </mc:AlternateContent>
  <bookViews>
    <workbookView xWindow="30" yWindow="0" windowWidth="10620" windowHeight="8130" tabRatio="274"/>
  </bookViews>
  <sheets>
    <sheet name="Mujer" sheetId="1" r:id="rId1"/>
  </sheets>
  <definedNames>
    <definedName name="_xlnm._FilterDatabase" localSheetId="0" hidden="1">Mujer!#REF!</definedName>
    <definedName name="_xlnm.Print_Area" localSheetId="0">Mujer!$A$1:$O$128</definedName>
  </definedNames>
  <calcPr calcId="162913"/>
</workbook>
</file>

<file path=xl/calcChain.xml><?xml version="1.0" encoding="utf-8"?>
<calcChain xmlns="http://schemas.openxmlformats.org/spreadsheetml/2006/main">
  <c r="C28" i="1" l="1"/>
  <c r="N67" i="1" l="1"/>
  <c r="M67" i="1"/>
  <c r="M68" i="1" s="1"/>
  <c r="L67" i="1"/>
  <c r="K67" i="1"/>
  <c r="I67" i="1"/>
  <c r="H67" i="1"/>
  <c r="G67" i="1"/>
  <c r="E67" i="1"/>
  <c r="D67" i="1"/>
  <c r="C67" i="1"/>
  <c r="G93" i="1" l="1"/>
  <c r="F93" i="1"/>
  <c r="E93" i="1"/>
  <c r="D93" i="1"/>
  <c r="C93" i="1"/>
  <c r="B39" i="1"/>
  <c r="B40" i="1"/>
  <c r="B41" i="1"/>
  <c r="B42" i="1"/>
  <c r="B43" i="1" l="1"/>
  <c r="B81" i="1"/>
  <c r="B17" i="1" l="1"/>
  <c r="J17" i="1"/>
  <c r="B18" i="1"/>
  <c r="J18" i="1"/>
  <c r="B19" i="1"/>
  <c r="J19" i="1"/>
  <c r="B20" i="1"/>
  <c r="J20" i="1"/>
  <c r="B21" i="1"/>
  <c r="J21" i="1"/>
  <c r="B22" i="1"/>
  <c r="J22" i="1"/>
  <c r="B23" i="1"/>
  <c r="J23" i="1"/>
  <c r="B24" i="1"/>
  <c r="J24" i="1"/>
  <c r="B25" i="1"/>
  <c r="J25" i="1"/>
  <c r="B26" i="1"/>
  <c r="J26" i="1"/>
  <c r="B27" i="1"/>
  <c r="J27" i="1"/>
  <c r="D28" i="1"/>
  <c r="E28" i="1"/>
  <c r="K28" i="1"/>
  <c r="L28" i="1"/>
  <c r="M28" i="1"/>
  <c r="N28" i="1"/>
  <c r="O28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01" i="1"/>
  <c r="C126" i="1"/>
  <c r="D126" i="1"/>
  <c r="E126" i="1"/>
  <c r="F126" i="1"/>
  <c r="H93" i="1"/>
  <c r="I93" i="1"/>
  <c r="J93" i="1"/>
  <c r="K93" i="1"/>
  <c r="L93" i="1"/>
  <c r="M93" i="1"/>
  <c r="N93" i="1"/>
  <c r="B82" i="1"/>
  <c r="B83" i="1"/>
  <c r="B84" i="1"/>
  <c r="B85" i="1"/>
  <c r="B86" i="1"/>
  <c r="B87" i="1"/>
  <c r="B88" i="1"/>
  <c r="B89" i="1"/>
  <c r="B90" i="1"/>
  <c r="B91" i="1"/>
  <c r="B92" i="1"/>
  <c r="J56" i="1"/>
  <c r="J57" i="1"/>
  <c r="J58" i="1"/>
  <c r="J59" i="1"/>
  <c r="J60" i="1"/>
  <c r="J61" i="1"/>
  <c r="J62" i="1"/>
  <c r="J63" i="1"/>
  <c r="J64" i="1"/>
  <c r="J65" i="1"/>
  <c r="J66" i="1"/>
  <c r="J55" i="1"/>
  <c r="F66" i="1"/>
  <c r="B66" i="1"/>
  <c r="F65" i="1"/>
  <c r="B65" i="1"/>
  <c r="F64" i="1"/>
  <c r="B64" i="1"/>
  <c r="F63" i="1"/>
  <c r="B63" i="1"/>
  <c r="F62" i="1"/>
  <c r="B62" i="1"/>
  <c r="F61" i="1"/>
  <c r="B61" i="1"/>
  <c r="F60" i="1"/>
  <c r="B60" i="1"/>
  <c r="F59" i="1"/>
  <c r="B59" i="1"/>
  <c r="F58" i="1"/>
  <c r="B58" i="1"/>
  <c r="F57" i="1"/>
  <c r="B57" i="1"/>
  <c r="F56" i="1"/>
  <c r="B56" i="1"/>
  <c r="F55" i="1"/>
  <c r="B55" i="1"/>
  <c r="C43" i="1"/>
  <c r="D43" i="1"/>
  <c r="E43" i="1"/>
  <c r="F43" i="1"/>
  <c r="G43" i="1"/>
  <c r="H43" i="1"/>
  <c r="I43" i="1"/>
  <c r="J43" i="1"/>
  <c r="J16" i="1"/>
  <c r="B16" i="1"/>
  <c r="B28" i="1" l="1"/>
  <c r="F67" i="1"/>
  <c r="I68" i="1" s="1"/>
  <c r="J67" i="1"/>
  <c r="L68" i="1" s="1"/>
  <c r="B67" i="1"/>
  <c r="B68" i="1" s="1"/>
  <c r="B93" i="1"/>
  <c r="C94" i="1" s="1"/>
  <c r="B126" i="1"/>
  <c r="F127" i="1" s="1"/>
  <c r="N68" i="1"/>
  <c r="J28" i="1"/>
  <c r="M29" i="1" s="1"/>
  <c r="G94" i="1" l="1"/>
  <c r="B29" i="1"/>
  <c r="C29" i="1"/>
  <c r="N29" i="1"/>
  <c r="K29" i="1"/>
  <c r="O29" i="1"/>
  <c r="L29" i="1"/>
  <c r="M94" i="1"/>
  <c r="F94" i="1"/>
  <c r="E94" i="1"/>
  <c r="I94" i="1"/>
  <c r="J94" i="1"/>
  <c r="H94" i="1"/>
  <c r="K94" i="1"/>
  <c r="B94" i="1"/>
  <c r="D94" i="1"/>
  <c r="N94" i="1"/>
  <c r="C127" i="1"/>
  <c r="D127" i="1"/>
  <c r="E127" i="1"/>
  <c r="B127" i="1"/>
  <c r="L94" i="1"/>
  <c r="K68" i="1"/>
  <c r="D68" i="1"/>
  <c r="C68" i="1"/>
  <c r="E68" i="1"/>
  <c r="J68" i="1"/>
  <c r="G44" i="1"/>
  <c r="B44" i="1"/>
  <c r="D44" i="1"/>
  <c r="C44" i="1"/>
  <c r="I44" i="1"/>
  <c r="E44" i="1"/>
  <c r="F44" i="1"/>
  <c r="F68" i="1"/>
  <c r="H68" i="1"/>
  <c r="H44" i="1"/>
  <c r="G68" i="1"/>
  <c r="J44" i="1"/>
  <c r="D29" i="1"/>
  <c r="E29" i="1"/>
  <c r="J29" i="1"/>
</calcChain>
</file>

<file path=xl/sharedStrings.xml><?xml version="1.0" encoding="utf-8"?>
<sst xmlns="http://schemas.openxmlformats.org/spreadsheetml/2006/main" count="171" uniqueCount="90">
  <si>
    <t>PROGRAMA NACIONAL CONTRA LA VIOLENCIA FAMILIAR Y SEXUAL</t>
  </si>
  <si>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</si>
  <si>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</si>
  <si>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</si>
  <si>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</si>
  <si>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</si>
  <si>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</si>
  <si>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</si>
  <si>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</si>
  <si>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</si>
  <si>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</si>
  <si>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</si>
  <si>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</si>
  <si>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</si>
  <si>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</si>
  <si>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</si>
  <si>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</si>
  <si>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</si>
  <si>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</si>
  <si>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</si>
  <si>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</si>
  <si>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</si>
  <si>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</si>
  <si>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</si>
  <si>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</si>
  <si>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</si>
  <si>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</si>
  <si>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</si>
  <si>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</si>
  <si>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</si>
  <si>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</si>
  <si>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</si>
  <si>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</si>
  <si>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</si>
  <si>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</si>
  <si>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</si>
  <si>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</si>
  <si>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</si>
  <si>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</si>
  <si>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</si>
  <si>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</si>
  <si>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</si>
  <si>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</si>
  <si>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</si>
  <si>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</si>
  <si>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</si>
  <si>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</si>
  <si>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</si>
  <si>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</si>
  <si>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</si>
  <si>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</si>
  <si>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</si>
  <si>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</si>
  <si>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</si>
  <si>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</si>
  <si>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</si>
  <si>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</si>
  <si>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</si>
  <si>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</si>
  <si>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</si>
  <si>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</si>
  <si>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</si>
  <si>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</si>
  <si>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</si>
  <si>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</si>
  <si>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</si>
  <si>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</si>
  <si>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</si>
  <si>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</si>
  <si>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</si>
  <si>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</si>
  <si>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</si>
  <si>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MUJER</t>
  </si>
  <si>
    <t>DEL GRUPO FAMILIAR Y PERSONAS AFECTADAS POR VIOLENCIA SEXUAL EN LOS CEM A NIVEL NACIONAL</t>
  </si>
  <si>
    <t>Vínculo de pareja</t>
  </si>
  <si>
    <t>Vínculo Familiar</t>
  </si>
  <si>
    <t>Casos atendidos por tipo de violencia y vínculo relacional de la presunta persona agresora con la víctima, según mes</t>
  </si>
  <si>
    <t>Nacionalidad extranjera /1</t>
  </si>
  <si>
    <t>Discapacidad /2</t>
  </si>
  <si>
    <t>Gestantes /3</t>
  </si>
  <si>
    <t>LGTBI /4</t>
  </si>
  <si>
    <t>VIH /5</t>
  </si>
  <si>
    <t>/1 Casos de personas que no tienen nacionalidad peruana</t>
  </si>
  <si>
    <t>/2 Casos de personas que presentan alguna definciencia física, mental, intelectual o sensorial</t>
  </si>
  <si>
    <t>/3 Casos de personas en situación de embarazo al monento de acudir al CEM</t>
  </si>
  <si>
    <t>/4 Casos de personas lesbianas, gays, trans, bisexuales e intersexuales atendidas por el CEM</t>
  </si>
  <si>
    <t>/5 Casos de personas con VIH atendidas en los CEM</t>
  </si>
  <si>
    <t>/6 Casos atendidos donde el vínculo relacional entre la presunta persona agresora la víctima no es de pareja ni familiar (vcecino/a, docente, compañero/a de trabajo, compañero de estudios, desconocido, otro).</t>
  </si>
  <si>
    <t>Sin vinculo /6</t>
  </si>
  <si>
    <t>Periodo : Enero - Febrero,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</si>
</sst>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8"/>
      <color rgb="FFFF000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sz val="12"/>
      <color theme="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b/>
      <sz val="12"/>
      <color theme="1"/>
      <name val="Arial Narrow"/>
      <family val="2"/>
    </font>
    <font>
      <sz val="10"/>
      <color rgb="FFFF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23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DDEBF7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3" fillId="5" borderId="13" xfId="1" applyFont="1" applyFill="1" applyBorder="1" applyAlignment="1">
      <alignment horizontal="center" vertical="center" wrapText="1"/>
    </xf>
    <xf numFmtId="0" fontId="3" fillId="5" borderId="14" xfId="1" applyFont="1" applyFill="1" applyBorder="1" applyAlignment="1">
      <alignment horizontal="center" vertical="center" wrapText="1"/>
    </xf>
    <xf numFmtId="0" fontId="3" fillId="5" borderId="17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3" fillId="5" borderId="13" xfId="1" applyFont="1" applyFill="1" applyBorder="1" applyAlignment="1">
      <alignment horizontal="right" vertical="center" wrapText="1"/>
    </xf>
    <xf numFmtId="0" fontId="4" fillId="2" borderId="0" xfId="1" applyFont="1" applyFill="1" applyAlignment="1">
      <alignment horizontal="center" vertical="center" wrapText="1"/>
    </xf>
    <xf numFmtId="0" fontId="5" fillId="2" borderId="0" xfId="0" applyFont="1" applyFill="1"/>
    <xf numFmtId="0" fontId="5" fillId="3" borderId="0" xfId="0" applyFont="1" applyFill="1" applyBorder="1"/>
    <xf numFmtId="0" fontId="6" fillId="3" borderId="0" xfId="2" applyFont="1" applyFill="1" applyBorder="1" applyAlignment="1">
      <alignment horizontal="centerContinuous" vertical="center"/>
    </xf>
    <xf numFmtId="0" fontId="5" fillId="3" borderId="0" xfId="0" applyFont="1" applyFill="1" applyBorder="1" applyAlignment="1">
      <alignment horizontal="centerContinuous" vertical="center"/>
    </xf>
    <xf numFmtId="0" fontId="7" fillId="3" borderId="0" xfId="2" applyFont="1" applyFill="1" applyBorder="1" applyAlignment="1">
      <alignment horizontal="centerContinuous" vertical="center"/>
    </xf>
    <xf numFmtId="0" fontId="8" fillId="4" borderId="1" xfId="2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4" borderId="4" xfId="0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2" fillId="4" borderId="5" xfId="0" applyFont="1" applyFill="1" applyBorder="1" applyAlignment="1">
      <alignment horizontal="centerContinuous" vertical="center"/>
    </xf>
    <xf numFmtId="0" fontId="13" fillId="4" borderId="4" xfId="0" applyFont="1" applyFill="1" applyBorder="1" applyAlignment="1">
      <alignment horizontal="centerContinuous"/>
    </xf>
    <xf numFmtId="0" fontId="14" fillId="4" borderId="0" xfId="0" applyFont="1" applyFill="1" applyBorder="1" applyAlignment="1">
      <alignment horizontal="centerContinuous" vertical="center"/>
    </xf>
    <xf numFmtId="0" fontId="12" fillId="4" borderId="4" xfId="0" applyFont="1" applyFill="1" applyBorder="1" applyAlignment="1">
      <alignment horizontal="centerContinuous"/>
    </xf>
    <xf numFmtId="0" fontId="8" fillId="4" borderId="0" xfId="0" applyFont="1" applyFill="1" applyBorder="1" applyAlignment="1">
      <alignment horizontal="centerContinuous" vertical="center"/>
    </xf>
    <xf numFmtId="0" fontId="9" fillId="4" borderId="0" xfId="0" applyFont="1" applyFill="1" applyBorder="1" applyAlignment="1">
      <alignment horizontal="centerContinuous" vertical="center"/>
    </xf>
    <xf numFmtId="0" fontId="8" fillId="4" borderId="5" xfId="0" applyFont="1" applyFill="1" applyBorder="1" applyAlignment="1">
      <alignment horizontal="centerContinuous" vertical="center"/>
    </xf>
    <xf numFmtId="0" fontId="12" fillId="4" borderId="6" xfId="0" applyFont="1" applyFill="1" applyBorder="1" applyAlignment="1">
      <alignment horizontal="centerContinuous"/>
    </xf>
    <xf numFmtId="0" fontId="8" fillId="4" borderId="7" xfId="0" applyFont="1" applyFill="1" applyBorder="1" applyAlignment="1">
      <alignment horizontal="centerContinuous" vertical="center"/>
    </xf>
    <xf numFmtId="0" fontId="9" fillId="4" borderId="7" xfId="0" applyFont="1" applyFill="1" applyBorder="1" applyAlignment="1">
      <alignment horizontal="centerContinuous" vertical="center"/>
    </xf>
    <xf numFmtId="0" fontId="8" fillId="4" borderId="8" xfId="0" applyFont="1" applyFill="1" applyBorder="1" applyAlignment="1">
      <alignment horizontal="centerContinuous" vertical="center"/>
    </xf>
    <xf numFmtId="0" fontId="6" fillId="2" borderId="9" xfId="0" applyFont="1" applyFill="1" applyBorder="1" applyAlignment="1"/>
    <xf numFmtId="0" fontId="6" fillId="2" borderId="0" xfId="0" applyFont="1" applyFill="1" applyBorder="1" applyAlignment="1"/>
    <xf numFmtId="0" fontId="15" fillId="2" borderId="0" xfId="0" applyFont="1" applyFill="1"/>
    <xf numFmtId="0" fontId="3" fillId="5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 wrapText="1"/>
    </xf>
    <xf numFmtId="0" fontId="16" fillId="2" borderId="0" xfId="0" applyFont="1" applyFill="1" applyBorder="1"/>
    <xf numFmtId="0" fontId="3" fillId="5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left" vertical="center"/>
    </xf>
    <xf numFmtId="3" fontId="17" fillId="6" borderId="11" xfId="0" applyNumberFormat="1" applyFont="1" applyFill="1" applyBorder="1" applyAlignment="1">
      <alignment horizontal="center" vertical="center"/>
    </xf>
    <xf numFmtId="3" fontId="16" fillId="6" borderId="11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7" fillId="6" borderId="10" xfId="0" applyFont="1" applyFill="1" applyBorder="1" applyAlignment="1">
      <alignment horizontal="left" vertical="center"/>
    </xf>
    <xf numFmtId="3" fontId="17" fillId="6" borderId="10" xfId="0" applyNumberFormat="1" applyFont="1" applyFill="1" applyBorder="1" applyAlignment="1">
      <alignment horizontal="center" vertical="center"/>
    </xf>
    <xf numFmtId="3" fontId="16" fillId="6" borderId="10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left" vertical="center"/>
    </xf>
    <xf numFmtId="3" fontId="17" fillId="6" borderId="12" xfId="0" applyNumberFormat="1" applyFont="1" applyFill="1" applyBorder="1" applyAlignment="1">
      <alignment horizontal="center" vertical="center"/>
    </xf>
    <xf numFmtId="3" fontId="16" fillId="6" borderId="12" xfId="0" applyNumberFormat="1" applyFont="1" applyFill="1" applyBorder="1" applyAlignment="1">
      <alignment horizontal="center" vertical="center"/>
    </xf>
    <xf numFmtId="3" fontId="3" fillId="5" borderId="0" xfId="0" applyNumberFormat="1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9" fontId="17" fillId="6" borderId="9" xfId="3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9" fillId="2" borderId="9" xfId="1" applyFont="1" applyFill="1" applyBorder="1" applyAlignment="1"/>
    <xf numFmtId="0" fontId="6" fillId="2" borderId="9" xfId="1" applyFont="1" applyFill="1" applyBorder="1" applyAlignment="1"/>
    <xf numFmtId="0" fontId="6" fillId="2" borderId="0" xfId="1" applyFont="1" applyFill="1" applyBorder="1" applyAlignment="1"/>
    <xf numFmtId="0" fontId="3" fillId="5" borderId="0" xfId="1" applyFont="1" applyFill="1" applyBorder="1" applyAlignment="1">
      <alignment vertical="center" wrapText="1"/>
    </xf>
    <xf numFmtId="0" fontId="3" fillId="5" borderId="0" xfId="1" applyFont="1" applyFill="1" applyBorder="1" applyAlignment="1">
      <alignment horizontal="center" vertical="center" wrapText="1"/>
    </xf>
    <xf numFmtId="0" fontId="20" fillId="2" borderId="0" xfId="1" applyFont="1" applyFill="1"/>
    <xf numFmtId="0" fontId="17" fillId="6" borderId="11" xfId="1" applyFont="1" applyFill="1" applyBorder="1" applyAlignment="1">
      <alignment horizontal="left" vertical="center" wrapText="1"/>
    </xf>
    <xf numFmtId="3" fontId="17" fillId="6" borderId="11" xfId="1" applyNumberFormat="1" applyFont="1" applyFill="1" applyBorder="1" applyAlignment="1">
      <alignment horizontal="center" vertical="center" wrapText="1"/>
    </xf>
    <xf numFmtId="3" fontId="16" fillId="6" borderId="11" xfId="1" applyNumberFormat="1" applyFont="1" applyFill="1" applyBorder="1" applyAlignment="1">
      <alignment horizontal="center" vertical="center"/>
    </xf>
    <xf numFmtId="0" fontId="17" fillId="6" borderId="11" xfId="1" applyFont="1" applyFill="1" applyBorder="1" applyAlignment="1">
      <alignment horizontal="left" vertical="center"/>
    </xf>
    <xf numFmtId="3" fontId="17" fillId="6" borderId="10" xfId="1" applyNumberFormat="1" applyFont="1" applyFill="1" applyBorder="1" applyAlignment="1">
      <alignment horizontal="center" vertical="center"/>
    </xf>
    <xf numFmtId="3" fontId="20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left" vertical="center"/>
    </xf>
    <xf numFmtId="0" fontId="17" fillId="6" borderId="12" xfId="1" applyFont="1" applyFill="1" applyBorder="1" applyAlignment="1">
      <alignment horizontal="left" vertical="center"/>
    </xf>
    <xf numFmtId="3" fontId="17" fillId="6" borderId="12" xfId="1" applyNumberFormat="1" applyFont="1" applyFill="1" applyBorder="1" applyAlignment="1">
      <alignment horizontal="center" vertical="center"/>
    </xf>
    <xf numFmtId="3" fontId="16" fillId="6" borderId="0" xfId="1" applyNumberFormat="1" applyFont="1" applyFill="1" applyBorder="1" applyAlignment="1">
      <alignment horizontal="center" vertical="center"/>
    </xf>
    <xf numFmtId="0" fontId="20" fillId="2" borderId="0" xfId="1" applyFont="1" applyFill="1" applyBorder="1"/>
    <xf numFmtId="0" fontId="3" fillId="5" borderId="0" xfId="1" applyFont="1" applyFill="1" applyBorder="1" applyAlignment="1">
      <alignment horizontal="left" vertical="center"/>
    </xf>
    <xf numFmtId="3" fontId="3" fillId="5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vertical="center"/>
    </xf>
    <xf numFmtId="164" fontId="17" fillId="6" borderId="9" xfId="4" applyNumberFormat="1" applyFont="1" applyFill="1" applyBorder="1" applyAlignment="1">
      <alignment horizontal="center" vertical="center"/>
    </xf>
    <xf numFmtId="0" fontId="20" fillId="3" borderId="0" xfId="1" applyFont="1" applyFill="1"/>
    <xf numFmtId="0" fontId="17" fillId="3" borderId="0" xfId="1" applyFont="1" applyFill="1" applyBorder="1" applyAlignment="1">
      <alignment vertical="center"/>
    </xf>
    <xf numFmtId="164" fontId="17" fillId="3" borderId="0" xfId="4" applyNumberFormat="1" applyFont="1" applyFill="1" applyBorder="1" applyAlignment="1">
      <alignment horizontal="center" vertical="center"/>
    </xf>
    <xf numFmtId="0" fontId="20" fillId="2" borderId="0" xfId="0" applyFont="1" applyFill="1"/>
    <xf numFmtId="0" fontId="17" fillId="6" borderId="11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center" vertical="center"/>
    </xf>
    <xf numFmtId="3" fontId="16" fillId="6" borderId="15" xfId="1" applyNumberFormat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justify" vertical="center"/>
    </xf>
    <xf numFmtId="0" fontId="17" fillId="6" borderId="10" xfId="1" applyFont="1" applyFill="1" applyBorder="1" applyAlignment="1">
      <alignment horizontal="center" vertical="center"/>
    </xf>
    <xf numFmtId="0" fontId="17" fillId="3" borderId="0" xfId="1" applyFont="1" applyFill="1" applyBorder="1" applyAlignment="1">
      <alignment horizontal="center" vertical="center"/>
    </xf>
    <xf numFmtId="3" fontId="16" fillId="6" borderId="12" xfId="1" applyNumberFormat="1" applyFont="1" applyFill="1" applyBorder="1" applyAlignment="1">
      <alignment horizontal="center" vertical="center"/>
    </xf>
    <xf numFmtId="3" fontId="16" fillId="6" borderId="16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center" vertical="center"/>
    </xf>
    <xf numFmtId="0" fontId="3" fillId="5" borderId="0" xfId="1" applyFont="1" applyFill="1" applyBorder="1" applyAlignment="1">
      <alignment horizontal="justify" vertical="center"/>
    </xf>
    <xf numFmtId="3" fontId="3" fillId="3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horizontal="left" vertical="center"/>
    </xf>
    <xf numFmtId="0" fontId="3" fillId="3" borderId="0" xfId="1" applyFont="1" applyFill="1" applyBorder="1" applyAlignment="1">
      <alignment vertical="center" wrapText="1"/>
    </xf>
    <xf numFmtId="3" fontId="17" fillId="6" borderId="11" xfId="1" applyNumberFormat="1" applyFont="1" applyFill="1" applyBorder="1" applyAlignment="1">
      <alignment horizontal="right" vertical="center"/>
    </xf>
    <xf numFmtId="3" fontId="16" fillId="6" borderId="11" xfId="1" applyNumberFormat="1" applyFont="1" applyFill="1" applyBorder="1" applyAlignment="1">
      <alignment horizontal="right" vertical="center"/>
    </xf>
    <xf numFmtId="3" fontId="16" fillId="3" borderId="0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right" vertical="center"/>
    </xf>
    <xf numFmtId="3" fontId="16" fillId="6" borderId="0" xfId="1" applyNumberFormat="1" applyFont="1" applyFill="1" applyBorder="1" applyAlignment="1">
      <alignment horizontal="right" vertical="center"/>
    </xf>
    <xf numFmtId="0" fontId="5" fillId="2" borderId="0" xfId="0" applyFont="1" applyFill="1" applyBorder="1"/>
    <xf numFmtId="3" fontId="3" fillId="5" borderId="0" xfId="1" applyNumberFormat="1" applyFont="1" applyFill="1" applyBorder="1" applyAlignment="1">
      <alignment horizontal="right" vertical="center"/>
    </xf>
    <xf numFmtId="164" fontId="17" fillId="6" borderId="9" xfId="4" applyNumberFormat="1" applyFont="1" applyFill="1" applyBorder="1" applyAlignment="1">
      <alignment horizontal="right" vertical="center"/>
    </xf>
    <xf numFmtId="0" fontId="3" fillId="3" borderId="0" xfId="1" applyFont="1" applyFill="1" applyBorder="1" applyAlignment="1">
      <alignment horizontal="center" vertical="center" wrapText="1"/>
    </xf>
    <xf numFmtId="0" fontId="3" fillId="5" borderId="18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left" vertical="center"/>
    </xf>
    <xf numFmtId="0" fontId="3" fillId="5" borderId="0" xfId="1" applyFont="1" applyFill="1" applyBorder="1" applyAlignment="1">
      <alignment horizontal="right" vertical="center" wrapText="1"/>
    </xf>
    <xf numFmtId="0" fontId="3" fillId="5" borderId="22" xfId="1" applyFont="1" applyFill="1" applyBorder="1" applyAlignment="1">
      <alignment horizontal="center" vertical="center" wrapText="1"/>
    </xf>
    <xf numFmtId="0" fontId="3" fillId="5" borderId="20" xfId="1" applyFont="1" applyFill="1" applyBorder="1" applyAlignment="1">
      <alignment horizontal="center" vertical="center" wrapText="1"/>
    </xf>
    <xf numFmtId="0" fontId="3" fillId="5" borderId="21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center" vertical="center" wrapText="1"/>
    </xf>
    <xf numFmtId="0" fontId="3" fillId="5" borderId="19" xfId="1" applyFont="1" applyFill="1" applyBorder="1" applyAlignment="1">
      <alignment horizontal="center" vertical="center" wrapText="1"/>
    </xf>
  </cellXfs>
  <cellStyles count="5">
    <cellStyle name="Normal" xfId="0" builtinId="0"/>
    <cellStyle name="Normal 2 3" xfId="1"/>
    <cellStyle name="Normal_Directorio CEMs - agos - 2009 - UGTAI" xfId="2"/>
    <cellStyle name="Porcentaje" xfId="3" builtinId="5"/>
    <cellStyle name="Porcentaj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Casos VMFS según tipo de violencia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(Porcentaje)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00E-462D-A8B6-960CE7219F39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00E-462D-A8B6-960CE7219F39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00E-462D-A8B6-960CE7219F39}"/>
              </c:ext>
            </c:extLst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00E-462D-A8B6-960CE7219F39}"/>
              </c:ext>
            </c:extLst>
          </c:dPt>
          <c:dLbls>
            <c:dLbl>
              <c:idx val="0"/>
              <c:layout>
                <c:manualLayout>
                  <c:x val="0.20617103820185823"/>
                  <c:y val="6.43157948768305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00E-462D-A8B6-960CE7219F39}"/>
                </c:ext>
              </c:extLst>
            </c:dLbl>
            <c:dLbl>
              <c:idx val="1"/>
              <c:layout>
                <c:manualLayout>
                  <c:x val="3.1271407495953328E-2"/>
                  <c:y val="3.11126088528438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00E-462D-A8B6-960CE7219F39}"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00E-462D-A8B6-960CE7219F39}"/>
                </c:ext>
              </c:extLst>
            </c:dLbl>
            <c:dLbl>
              <c:idx val="3"/>
              <c:layout>
                <c:manualLayout>
                  <c:x val="-3.2650952849081573E-2"/>
                  <c:y val="3.28410871224463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00E-462D-A8B6-960CE7219F3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Mujer!$A$39:$A$42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Mujer!$B$39:$B$42</c:f>
              <c:numCache>
                <c:formatCode>#,##0</c:formatCode>
                <c:ptCount val="4"/>
                <c:pt idx="0">
                  <c:v>103</c:v>
                </c:pt>
                <c:pt idx="1">
                  <c:v>11890</c:v>
                </c:pt>
                <c:pt idx="2">
                  <c:v>9532</c:v>
                </c:pt>
                <c:pt idx="3">
                  <c:v>2183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00E-462D-A8B6-960CE7219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624840</xdr:colOff>
      <xdr:row>3</xdr:row>
      <xdr:rowOff>106680</xdr:rowOff>
    </xdr:to>
    <xdr:pic>
      <xdr:nvPicPr>
        <xdr:cNvPr id="192136" name="Imagen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9946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54186</xdr:colOff>
      <xdr:row>36</xdr:row>
      <xdr:rowOff>56303</xdr:rowOff>
    </xdr:from>
    <xdr:to>
      <xdr:col>14</xdr:col>
      <xdr:colOff>602826</xdr:colOff>
      <xdr:row>49</xdr:row>
      <xdr:rowOff>109643</xdr:rowOff>
    </xdr:to>
    <xdr:graphicFrame macro="">
      <xdr:nvGraphicFramePr>
        <xdr:cNvPr id="19213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119191</xdr:colOff>
      <xdr:row>14</xdr:row>
      <xdr:rowOff>19136</xdr:rowOff>
    </xdr:from>
    <xdr:to>
      <xdr:col>7</xdr:col>
      <xdr:colOff>738874</xdr:colOff>
      <xdr:row>16</xdr:row>
      <xdr:rowOff>0</xdr:rowOff>
    </xdr:to>
    <xdr:grpSp>
      <xdr:nvGrpSpPr>
        <xdr:cNvPr id="192138" name="Grupo 27"/>
        <xdr:cNvGrpSpPr>
          <a:grpSpLocks/>
        </xdr:cNvGrpSpPr>
      </xdr:nvGrpSpPr>
      <xdr:grpSpPr bwMode="auto">
        <a:xfrm>
          <a:off x="4246691" y="2474469"/>
          <a:ext cx="2238933" cy="520614"/>
          <a:chOff x="0" y="0"/>
          <a:chExt cx="2237257" cy="668995"/>
        </a:xfrm>
      </xdr:grpSpPr>
      <xdr:sp macro="" textlink="">
        <xdr:nvSpPr>
          <xdr:cNvPr id="29" name="Rectángulo 28"/>
          <xdr:cNvSpPr/>
        </xdr:nvSpPr>
        <xdr:spPr>
          <a:xfrm>
            <a:off x="534270" y="68498"/>
            <a:ext cx="1702987" cy="600497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24%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/>
          <xdr:cNvSpPr/>
        </xdr:nvSpPr>
        <xdr:spPr>
          <a:xfrm>
            <a:off x="0" y="0"/>
            <a:ext cx="659490" cy="654539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1" name="Imagen 30"/>
          <xdr:cNvPicPr/>
        </xdr:nvPicPr>
        <xdr:blipFill>
          <a:blip xmlns:r="http://schemas.openxmlformats.org/officeDocument/2006/relationships" r:embed="rId3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463" y="128337"/>
            <a:ext cx="283210" cy="38036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123849</xdr:colOff>
      <xdr:row>16</xdr:row>
      <xdr:rowOff>163284</xdr:rowOff>
    </xdr:from>
    <xdr:to>
      <xdr:col>7</xdr:col>
      <xdr:colOff>746251</xdr:colOff>
      <xdr:row>29</xdr:row>
      <xdr:rowOff>95115</xdr:rowOff>
    </xdr:to>
    <xdr:grpSp>
      <xdr:nvGrpSpPr>
        <xdr:cNvPr id="192139" name="Grupo 17"/>
        <xdr:cNvGrpSpPr>
          <a:grpSpLocks/>
        </xdr:cNvGrpSpPr>
      </xdr:nvGrpSpPr>
      <xdr:grpSpPr bwMode="auto">
        <a:xfrm>
          <a:off x="4251349" y="3158367"/>
          <a:ext cx="2241652" cy="556248"/>
          <a:chOff x="13344770" y="3434301"/>
          <a:chExt cx="2237106" cy="775750"/>
        </a:xfrm>
      </xdr:grpSpPr>
      <xdr:sp macro="" textlink="">
        <xdr:nvSpPr>
          <xdr:cNvPr id="33" name="Rectángulo 32"/>
          <xdr:cNvSpPr/>
        </xdr:nvSpPr>
        <xdr:spPr>
          <a:xfrm>
            <a:off x="13883021" y="3550376"/>
            <a:ext cx="1698855" cy="584157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71%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0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Jóvenes y Adultas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4" name="Elipse 33"/>
          <xdr:cNvSpPr/>
        </xdr:nvSpPr>
        <xdr:spPr>
          <a:xfrm>
            <a:off x="13344770" y="3434301"/>
            <a:ext cx="647583" cy="775750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6" name="Imagen 35"/>
          <xdr:cNvPicPr/>
        </xdr:nvPicPr>
        <xdr:blipFill>
          <a:blip xmlns:r="http://schemas.openxmlformats.org/officeDocument/2006/relationships" r:embed="rId4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49922" y="3624384"/>
            <a:ext cx="263771" cy="51014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144692</xdr:colOff>
      <xdr:row>29</xdr:row>
      <xdr:rowOff>188952</xdr:rowOff>
    </xdr:from>
    <xdr:to>
      <xdr:col>8</xdr:col>
      <xdr:colOff>0</xdr:colOff>
      <xdr:row>33</xdr:row>
      <xdr:rowOff>54431</xdr:rowOff>
    </xdr:to>
    <xdr:grpSp>
      <xdr:nvGrpSpPr>
        <xdr:cNvPr id="192140" name="Grupo 18"/>
        <xdr:cNvGrpSpPr>
          <a:grpSpLocks/>
        </xdr:cNvGrpSpPr>
      </xdr:nvGrpSpPr>
      <xdr:grpSpPr bwMode="auto">
        <a:xfrm>
          <a:off x="4272192" y="3808452"/>
          <a:ext cx="2236558" cy="627479"/>
          <a:chOff x="13436341" y="4366847"/>
          <a:chExt cx="2191322" cy="587951"/>
        </a:xfrm>
      </xdr:grpSpPr>
      <xdr:sp macro="" textlink="">
        <xdr:nvSpPr>
          <xdr:cNvPr id="39" name="Rectángulo 38"/>
          <xdr:cNvSpPr/>
        </xdr:nvSpPr>
        <xdr:spPr>
          <a:xfrm>
            <a:off x="13928808" y="4491844"/>
            <a:ext cx="1698855" cy="399202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5%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0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Adultas Mayores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0" name="Elipse 39"/>
          <xdr:cNvSpPr/>
        </xdr:nvSpPr>
        <xdr:spPr>
          <a:xfrm>
            <a:off x="13436341" y="4366847"/>
            <a:ext cx="665294" cy="587951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42" name="Imagen 41"/>
          <xdr:cNvPicPr/>
        </xdr:nvPicPr>
        <xdr:blipFill>
          <a:blip xmlns:r="http://schemas.openxmlformats.org/officeDocument/2006/relationships" r:embed="rId5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84623" y="4436724"/>
            <a:ext cx="333925" cy="442193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28"/>
  <sheetViews>
    <sheetView tabSelected="1" view="pageBreakPreview" zoomScale="90" zoomScaleNormal="100" zoomScaleSheetLayoutView="90" workbookViewId="0">
      <selection activeCell="G1" sqref="G1"/>
    </sheetView>
  </sheetViews>
  <sheetFormatPr baseColWidth="10" defaultColWidth="11.42578125" defaultRowHeight="12.75" x14ac:dyDescent="0.2"/>
  <cols>
    <col min="1" max="1" width="16.140625" style="7" customWidth="1"/>
    <col min="2" max="2" width="11.42578125" style="7" customWidth="1"/>
    <col min="3" max="6" width="11.42578125" style="7"/>
    <col min="7" max="7" width="12.85546875" style="7" bestFit="1" customWidth="1"/>
    <col min="8" max="8" width="11.42578125" style="7"/>
    <col min="9" max="9" width="14.42578125" style="7" bestFit="1" customWidth="1"/>
    <col min="10" max="14" width="11.42578125" style="7"/>
    <col min="15" max="15" width="12" style="7" customWidth="1"/>
    <col min="16" max="16384" width="11.42578125" style="7"/>
  </cols>
  <sheetData>
    <row r="2" spans="1:15" ht="26.25" customHeight="1" x14ac:dyDescent="0.2"/>
    <row r="3" spans="1:15" ht="8.1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5.75" x14ac:dyDescent="0.2">
      <c r="A4" s="9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5.25" customHeight="1" thickBot="1" x14ac:dyDescent="0.25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7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7.25" x14ac:dyDescent="0.3">
      <c r="A7" s="15" t="s">
        <v>71</v>
      </c>
      <c r="B7" s="16"/>
      <c r="C7" s="16"/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</row>
    <row r="8" spans="1:15" ht="17.25" x14ac:dyDescent="0.3">
      <c r="A8" s="15" t="s">
        <v>73</v>
      </c>
      <c r="B8" s="16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</row>
    <row r="9" spans="1:15" ht="17.25" x14ac:dyDescent="0.3">
      <c r="A9" s="19" t="s">
        <v>72</v>
      </c>
      <c r="B9" s="16"/>
      <c r="C9" s="16"/>
      <c r="D9" s="16"/>
      <c r="E9" s="17"/>
      <c r="F9" s="17"/>
      <c r="G9" s="17"/>
      <c r="H9" s="20"/>
      <c r="I9" s="17"/>
      <c r="J9" s="17"/>
      <c r="K9" s="17"/>
      <c r="L9" s="17"/>
      <c r="M9" s="17"/>
      <c r="N9" s="17"/>
      <c r="O9" s="18"/>
    </row>
    <row r="10" spans="1:15" ht="15.75" x14ac:dyDescent="0.25">
      <c r="A10" s="21" t="s">
        <v>89</v>
      </c>
      <c r="B10" s="22"/>
      <c r="C10" s="23"/>
      <c r="D10" s="22"/>
      <c r="E10" s="22"/>
      <c r="F10" s="22"/>
      <c r="G10" s="22"/>
      <c r="H10" s="22"/>
      <c r="I10" s="23"/>
      <c r="J10" s="23"/>
      <c r="K10" s="22"/>
      <c r="L10" s="22"/>
      <c r="M10" s="22"/>
      <c r="N10" s="22"/>
      <c r="O10" s="24"/>
    </row>
    <row r="11" spans="1:15" ht="7.5" customHeight="1" thickBot="1" x14ac:dyDescent="0.3">
      <c r="A11" s="25"/>
      <c r="B11" s="26"/>
      <c r="C11" s="27"/>
      <c r="D11" s="26"/>
      <c r="E11" s="26"/>
      <c r="F11" s="26"/>
      <c r="G11" s="26"/>
      <c r="H11" s="26"/>
      <c r="I11" s="27"/>
      <c r="J11" s="27"/>
      <c r="K11" s="26"/>
      <c r="L11" s="26"/>
      <c r="M11" s="26"/>
      <c r="N11" s="26"/>
      <c r="O11" s="28"/>
    </row>
    <row r="12" spans="1:15" ht="13.5" customHeight="1" x14ac:dyDescent="0.2"/>
    <row r="13" spans="1:15" s="31" customFormat="1" ht="16.5" customHeight="1" thickBot="1" x14ac:dyDescent="0.3">
      <c r="A13" s="29" t="s">
        <v>15</v>
      </c>
      <c r="B13" s="29"/>
      <c r="C13" s="29"/>
      <c r="D13" s="29"/>
      <c r="E13" s="29"/>
      <c r="F13" s="30"/>
      <c r="G13" s="30"/>
      <c r="H13" s="30"/>
      <c r="I13" s="29" t="s">
        <v>29</v>
      </c>
      <c r="J13" s="29"/>
      <c r="K13" s="29"/>
      <c r="L13" s="29"/>
      <c r="M13" s="29"/>
      <c r="N13" s="29"/>
      <c r="O13" s="29"/>
    </row>
    <row r="15" spans="1:15" s="35" customFormat="1" ht="28.15" customHeight="1" x14ac:dyDescent="0.3">
      <c r="A15" s="32" t="s">
        <v>16</v>
      </c>
      <c r="B15" s="33" t="s">
        <v>1</v>
      </c>
      <c r="C15" s="34" t="s">
        <v>3</v>
      </c>
      <c r="D15" s="34" t="s">
        <v>4</v>
      </c>
      <c r="E15" s="34" t="s">
        <v>45</v>
      </c>
      <c r="I15" s="32" t="s">
        <v>16</v>
      </c>
      <c r="J15" s="33" t="s">
        <v>1</v>
      </c>
      <c r="K15" s="36" t="s">
        <v>30</v>
      </c>
      <c r="L15" s="37" t="s">
        <v>31</v>
      </c>
      <c r="M15" s="37" t="s">
        <v>32</v>
      </c>
      <c r="N15" s="37" t="s">
        <v>33</v>
      </c>
      <c r="O15" s="37" t="s">
        <v>34</v>
      </c>
    </row>
    <row r="16" spans="1:15" s="41" customFormat="1" ht="15" customHeight="1" x14ac:dyDescent="0.3">
      <c r="A16" s="38" t="s">
        <v>17</v>
      </c>
      <c r="B16" s="39">
        <f>SUM(C16:E16)</f>
        <v>12575</v>
      </c>
      <c r="C16" s="40">
        <v>2507</v>
      </c>
      <c r="D16" s="40">
        <v>9397</v>
      </c>
      <c r="E16" s="40">
        <v>671</v>
      </c>
      <c r="I16" s="38" t="s">
        <v>17</v>
      </c>
      <c r="J16" s="39">
        <f>SUM(K16:O16)</f>
        <v>12575</v>
      </c>
      <c r="K16" s="40">
        <v>9935</v>
      </c>
      <c r="L16" s="40">
        <v>930</v>
      </c>
      <c r="M16" s="40">
        <v>1284</v>
      </c>
      <c r="N16" s="40">
        <v>395</v>
      </c>
      <c r="O16" s="40">
        <v>31</v>
      </c>
    </row>
    <row r="17" spans="1:15" s="41" customFormat="1" ht="15" customHeight="1" x14ac:dyDescent="0.3">
      <c r="A17" s="42" t="s">
        <v>18</v>
      </c>
      <c r="B17" s="43">
        <f t="shared" ref="B17:B27" si="0">SUM(C17:E17)</f>
        <v>11133</v>
      </c>
      <c r="C17" s="44">
        <v>2385</v>
      </c>
      <c r="D17" s="44">
        <v>8116</v>
      </c>
      <c r="E17" s="44">
        <v>632</v>
      </c>
      <c r="I17" s="42" t="s">
        <v>18</v>
      </c>
      <c r="J17" s="43">
        <f t="shared" ref="J17:J27" si="1">SUM(K17:O17)</f>
        <v>11133</v>
      </c>
      <c r="K17" s="44">
        <v>8727</v>
      </c>
      <c r="L17" s="44">
        <v>914</v>
      </c>
      <c r="M17" s="44">
        <v>1133</v>
      </c>
      <c r="N17" s="44">
        <v>334</v>
      </c>
      <c r="O17" s="44">
        <v>25</v>
      </c>
    </row>
    <row r="18" spans="1:15" s="41" customFormat="1" ht="15" hidden="1" customHeight="1" x14ac:dyDescent="0.3">
      <c r="A18" s="42" t="s">
        <v>19</v>
      </c>
      <c r="B18" s="43">
        <f t="shared" si="0"/>
        <v>0</v>
      </c>
      <c r="C18" s="44"/>
      <c r="D18" s="44"/>
      <c r="E18" s="44"/>
      <c r="I18" s="42" t="s">
        <v>19</v>
      </c>
      <c r="J18" s="43">
        <f t="shared" si="1"/>
        <v>0</v>
      </c>
      <c r="K18" s="44"/>
      <c r="L18" s="44"/>
      <c r="M18" s="44"/>
      <c r="N18" s="44"/>
      <c r="O18" s="44"/>
    </row>
    <row r="19" spans="1:15" s="41" customFormat="1" ht="15" hidden="1" customHeight="1" x14ac:dyDescent="0.3">
      <c r="A19" s="42" t="s">
        <v>20</v>
      </c>
      <c r="B19" s="43">
        <f t="shared" si="0"/>
        <v>0</v>
      </c>
      <c r="C19" s="44"/>
      <c r="D19" s="44"/>
      <c r="E19" s="44"/>
      <c r="I19" s="42" t="s">
        <v>20</v>
      </c>
      <c r="J19" s="43">
        <f t="shared" si="1"/>
        <v>0</v>
      </c>
      <c r="K19" s="44"/>
      <c r="L19" s="44"/>
      <c r="M19" s="44"/>
      <c r="N19" s="44"/>
      <c r="O19" s="44"/>
    </row>
    <row r="20" spans="1:15" s="41" customFormat="1" ht="15" hidden="1" customHeight="1" x14ac:dyDescent="0.3">
      <c r="A20" s="42" t="s">
        <v>21</v>
      </c>
      <c r="B20" s="43">
        <f t="shared" si="0"/>
        <v>0</v>
      </c>
      <c r="C20" s="44"/>
      <c r="D20" s="44"/>
      <c r="E20" s="44"/>
      <c r="I20" s="42" t="s">
        <v>21</v>
      </c>
      <c r="J20" s="43">
        <f t="shared" si="1"/>
        <v>0</v>
      </c>
      <c r="K20" s="44"/>
      <c r="L20" s="44"/>
      <c r="M20" s="44"/>
      <c r="N20" s="44"/>
      <c r="O20" s="44"/>
    </row>
    <row r="21" spans="1:15" s="41" customFormat="1" ht="15" hidden="1" customHeight="1" x14ac:dyDescent="0.3">
      <c r="A21" s="42" t="s">
        <v>22</v>
      </c>
      <c r="B21" s="43">
        <f t="shared" si="0"/>
        <v>0</v>
      </c>
      <c r="C21" s="44"/>
      <c r="D21" s="44"/>
      <c r="E21" s="44"/>
      <c r="I21" s="42" t="s">
        <v>22</v>
      </c>
      <c r="J21" s="43">
        <f t="shared" si="1"/>
        <v>0</v>
      </c>
      <c r="K21" s="44"/>
      <c r="L21" s="44"/>
      <c r="M21" s="44"/>
      <c r="N21" s="44"/>
      <c r="O21" s="44"/>
    </row>
    <row r="22" spans="1:15" s="41" customFormat="1" ht="15" hidden="1" customHeight="1" x14ac:dyDescent="0.3">
      <c r="A22" s="42" t="s">
        <v>23</v>
      </c>
      <c r="B22" s="43">
        <f t="shared" si="0"/>
        <v>0</v>
      </c>
      <c r="C22" s="44"/>
      <c r="D22" s="44"/>
      <c r="E22" s="44"/>
      <c r="I22" s="42" t="s">
        <v>23</v>
      </c>
      <c r="J22" s="43">
        <f t="shared" si="1"/>
        <v>0</v>
      </c>
      <c r="K22" s="44"/>
      <c r="L22" s="44"/>
      <c r="M22" s="44"/>
      <c r="N22" s="44"/>
      <c r="O22" s="44"/>
    </row>
    <row r="23" spans="1:15" s="41" customFormat="1" ht="15" hidden="1" customHeight="1" x14ac:dyDescent="0.3">
      <c r="A23" s="42" t="s">
        <v>24</v>
      </c>
      <c r="B23" s="43">
        <f t="shared" si="0"/>
        <v>0</v>
      </c>
      <c r="C23" s="44"/>
      <c r="D23" s="44"/>
      <c r="E23" s="44"/>
      <c r="I23" s="42" t="s">
        <v>24</v>
      </c>
      <c r="J23" s="43">
        <f t="shared" si="1"/>
        <v>0</v>
      </c>
      <c r="K23" s="44"/>
      <c r="L23" s="44"/>
      <c r="M23" s="44"/>
      <c r="N23" s="44"/>
      <c r="O23" s="44"/>
    </row>
    <row r="24" spans="1:15" s="41" customFormat="1" ht="15" hidden="1" customHeight="1" x14ac:dyDescent="0.3">
      <c r="A24" s="42" t="s">
        <v>25</v>
      </c>
      <c r="B24" s="43">
        <f t="shared" si="0"/>
        <v>0</v>
      </c>
      <c r="C24" s="44"/>
      <c r="D24" s="44"/>
      <c r="E24" s="44"/>
      <c r="I24" s="42" t="s">
        <v>25</v>
      </c>
      <c r="J24" s="43">
        <f t="shared" si="1"/>
        <v>0</v>
      </c>
      <c r="K24" s="44"/>
      <c r="L24" s="44"/>
      <c r="M24" s="44"/>
      <c r="N24" s="44"/>
      <c r="O24" s="44"/>
    </row>
    <row r="25" spans="1:15" s="41" customFormat="1" ht="15" hidden="1" customHeight="1" x14ac:dyDescent="0.3">
      <c r="A25" s="42" t="s">
        <v>26</v>
      </c>
      <c r="B25" s="43">
        <f t="shared" si="0"/>
        <v>0</v>
      </c>
      <c r="C25" s="44"/>
      <c r="D25" s="44"/>
      <c r="E25" s="44"/>
      <c r="I25" s="42" t="s">
        <v>26</v>
      </c>
      <c r="J25" s="43">
        <f t="shared" si="1"/>
        <v>0</v>
      </c>
      <c r="K25" s="44"/>
      <c r="L25" s="44"/>
      <c r="M25" s="44"/>
      <c r="N25" s="44"/>
      <c r="O25" s="44"/>
    </row>
    <row r="26" spans="1:15" s="41" customFormat="1" ht="15" hidden="1" customHeight="1" x14ac:dyDescent="0.3">
      <c r="A26" s="42" t="s">
        <v>27</v>
      </c>
      <c r="B26" s="43">
        <f t="shared" si="0"/>
        <v>0</v>
      </c>
      <c r="C26" s="44"/>
      <c r="D26" s="44"/>
      <c r="E26" s="44"/>
      <c r="I26" s="42" t="s">
        <v>27</v>
      </c>
      <c r="J26" s="43">
        <f t="shared" si="1"/>
        <v>0</v>
      </c>
      <c r="K26" s="44"/>
      <c r="L26" s="44"/>
      <c r="M26" s="44"/>
      <c r="N26" s="44"/>
      <c r="O26" s="44"/>
    </row>
    <row r="27" spans="1:15" s="35" customFormat="1" ht="15" hidden="1" customHeight="1" x14ac:dyDescent="0.3">
      <c r="A27" s="45" t="s">
        <v>28</v>
      </c>
      <c r="B27" s="46">
        <f t="shared" si="0"/>
        <v>0</v>
      </c>
      <c r="C27" s="47"/>
      <c r="D27" s="47"/>
      <c r="E27" s="47"/>
      <c r="I27" s="45" t="s">
        <v>28</v>
      </c>
      <c r="J27" s="46">
        <f t="shared" si="1"/>
        <v>0</v>
      </c>
      <c r="K27" s="47"/>
      <c r="L27" s="47"/>
      <c r="M27" s="47"/>
      <c r="N27" s="47"/>
      <c r="O27" s="47"/>
    </row>
    <row r="28" spans="1:15" s="41" customFormat="1" ht="18.75" customHeight="1" x14ac:dyDescent="0.3">
      <c r="A28" s="34" t="s">
        <v>1</v>
      </c>
      <c r="B28" s="48">
        <f>SUM(B16:B27)</f>
        <v>23708</v>
      </c>
      <c r="C28" s="48">
        <f>SUM(C16:C27)</f>
        <v>4892</v>
      </c>
      <c r="D28" s="48">
        <f>SUM(D16:D27)</f>
        <v>17513</v>
      </c>
      <c r="E28" s="48">
        <f>SUM(E16:E27)</f>
        <v>1303</v>
      </c>
      <c r="I28" s="34" t="s">
        <v>1</v>
      </c>
      <c r="J28" s="48">
        <f>SUM(J16:J27)</f>
        <v>23708</v>
      </c>
      <c r="K28" s="48">
        <f t="shared" ref="K28:O28" si="2">SUM(K16:K27)</f>
        <v>18662</v>
      </c>
      <c r="L28" s="48">
        <f t="shared" si="2"/>
        <v>1844</v>
      </c>
      <c r="M28" s="48">
        <f t="shared" si="2"/>
        <v>2417</v>
      </c>
      <c r="N28" s="48">
        <f t="shared" si="2"/>
        <v>729</v>
      </c>
      <c r="O28" s="48">
        <f t="shared" si="2"/>
        <v>56</v>
      </c>
    </row>
    <row r="29" spans="1:15" s="41" customFormat="1" ht="15" customHeight="1" thickBot="1" x14ac:dyDescent="0.35">
      <c r="A29" s="49" t="s">
        <v>2</v>
      </c>
      <c r="B29" s="50">
        <f>+B28/$B$28</f>
        <v>1</v>
      </c>
      <c r="C29" s="50">
        <f>+C28/$B$28</f>
        <v>0.2063438501771554</v>
      </c>
      <c r="D29" s="50">
        <f>+D28/$B$28</f>
        <v>0.73869579888645187</v>
      </c>
      <c r="E29" s="50">
        <f>+E28/$B$28</f>
        <v>5.4960350936392781E-2</v>
      </c>
      <c r="I29" s="49" t="s">
        <v>2</v>
      </c>
      <c r="J29" s="50">
        <f t="shared" ref="J29" si="3">J28/$J$28</f>
        <v>1</v>
      </c>
      <c r="K29" s="50">
        <f>K28/$J$28</f>
        <v>0.78716045216804453</v>
      </c>
      <c r="L29" s="50">
        <f>L28/$J$28</f>
        <v>7.7779652437995617E-2</v>
      </c>
      <c r="M29" s="50">
        <f>M28/$J$28</f>
        <v>0.10194870929644002</v>
      </c>
      <c r="N29" s="50">
        <f>N28/$J$28</f>
        <v>3.0749114223047071E-2</v>
      </c>
      <c r="O29" s="50">
        <f>O28/$J$28</f>
        <v>2.3620718744727519E-3</v>
      </c>
    </row>
    <row r="30" spans="1:15" s="41" customFormat="1" ht="15" customHeight="1" x14ac:dyDescent="0.3">
      <c r="A30" s="51"/>
    </row>
    <row r="31" spans="1:15" s="41" customFormat="1" ht="15" customHeight="1" x14ac:dyDescent="0.3">
      <c r="A31" s="51"/>
    </row>
    <row r="32" spans="1:15" s="41" customFormat="1" ht="15" customHeight="1" x14ac:dyDescent="0.3">
      <c r="A32" s="51"/>
    </row>
    <row r="33" spans="1:15" s="41" customFormat="1" ht="15" customHeight="1" x14ac:dyDescent="0.3">
      <c r="A33" s="51"/>
    </row>
    <row r="34" spans="1:15" s="41" customFormat="1" ht="15" customHeight="1" x14ac:dyDescent="0.3">
      <c r="A34" s="51"/>
    </row>
    <row r="35" spans="1:15" ht="10.5" customHeight="1" x14ac:dyDescent="0.2">
      <c r="A35" s="52"/>
      <c r="B35" s="53"/>
    </row>
    <row r="36" spans="1:15" ht="16.5" thickBot="1" x14ac:dyDescent="0.3">
      <c r="A36" s="54" t="s">
        <v>35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</row>
    <row r="37" spans="1:15" ht="10.5" customHeight="1" thickBot="1" x14ac:dyDescent="0.3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6"/>
      <c r="L37" s="56"/>
      <c r="M37" s="56"/>
      <c r="N37" s="56"/>
      <c r="O37" s="56"/>
    </row>
    <row r="38" spans="1:15" ht="31.15" customHeight="1" x14ac:dyDescent="0.2">
      <c r="A38" s="57" t="s">
        <v>5</v>
      </c>
      <c r="B38" s="36" t="s">
        <v>1</v>
      </c>
      <c r="C38" s="58" t="s">
        <v>36</v>
      </c>
      <c r="D38" s="58" t="s">
        <v>37</v>
      </c>
      <c r="E38" s="58" t="s">
        <v>38</v>
      </c>
      <c r="F38" s="58" t="s">
        <v>39</v>
      </c>
      <c r="G38" s="58" t="s">
        <v>40</v>
      </c>
      <c r="H38" s="58" t="s">
        <v>41</v>
      </c>
      <c r="I38" s="58" t="s">
        <v>42</v>
      </c>
      <c r="J38" s="58" t="s">
        <v>43</v>
      </c>
      <c r="K38" s="59"/>
      <c r="L38" s="59"/>
      <c r="M38" s="6"/>
      <c r="N38" s="6"/>
      <c r="O38" s="6"/>
    </row>
    <row r="39" spans="1:15" ht="15" customHeight="1" x14ac:dyDescent="0.2">
      <c r="A39" s="60" t="s">
        <v>44</v>
      </c>
      <c r="B39" s="61">
        <f>SUM(C39:J39)</f>
        <v>103</v>
      </c>
      <c r="C39" s="62">
        <v>8</v>
      </c>
      <c r="D39" s="62">
        <v>7</v>
      </c>
      <c r="E39" s="62">
        <v>2</v>
      </c>
      <c r="F39" s="62">
        <v>17</v>
      </c>
      <c r="G39" s="62">
        <v>23</v>
      </c>
      <c r="H39" s="62">
        <v>15</v>
      </c>
      <c r="I39" s="62">
        <v>10</v>
      </c>
      <c r="J39" s="62">
        <v>21</v>
      </c>
      <c r="K39" s="59"/>
      <c r="L39" s="59"/>
      <c r="M39" s="6"/>
      <c r="N39" s="6"/>
      <c r="O39" s="6"/>
    </row>
    <row r="40" spans="1:15" ht="15" customHeight="1" x14ac:dyDescent="0.2">
      <c r="A40" s="63" t="s">
        <v>6</v>
      </c>
      <c r="B40" s="64">
        <f>SUM(C40:J40)</f>
        <v>11890</v>
      </c>
      <c r="C40" s="62">
        <v>403</v>
      </c>
      <c r="D40" s="62">
        <v>848</v>
      </c>
      <c r="E40" s="62">
        <v>813</v>
      </c>
      <c r="F40" s="62">
        <v>1552</v>
      </c>
      <c r="G40" s="62">
        <v>2920</v>
      </c>
      <c r="H40" s="62">
        <v>2739</v>
      </c>
      <c r="I40" s="62">
        <v>1697</v>
      </c>
      <c r="J40" s="62">
        <v>918</v>
      </c>
      <c r="K40" s="59"/>
      <c r="L40" s="59"/>
      <c r="M40" s="65"/>
      <c r="N40" s="65"/>
      <c r="O40" s="65"/>
    </row>
    <row r="41" spans="1:15" ht="15" customHeight="1" x14ac:dyDescent="0.2">
      <c r="A41" s="66" t="s">
        <v>7</v>
      </c>
      <c r="B41" s="64">
        <f>SUM(C41:J41)</f>
        <v>9532</v>
      </c>
      <c r="C41" s="62">
        <v>226</v>
      </c>
      <c r="D41" s="62">
        <v>467</v>
      </c>
      <c r="E41" s="62">
        <v>714</v>
      </c>
      <c r="F41" s="62">
        <v>2239</v>
      </c>
      <c r="G41" s="62">
        <v>2811</v>
      </c>
      <c r="H41" s="62">
        <v>1842</v>
      </c>
      <c r="I41" s="62">
        <v>888</v>
      </c>
      <c r="J41" s="62">
        <v>345</v>
      </c>
      <c r="K41" s="59"/>
      <c r="L41" s="59"/>
      <c r="M41" s="65"/>
      <c r="N41" s="65"/>
      <c r="O41" s="65"/>
    </row>
    <row r="42" spans="1:15" ht="15" customHeight="1" x14ac:dyDescent="0.2">
      <c r="A42" s="67" t="s">
        <v>8</v>
      </c>
      <c r="B42" s="68">
        <f>SUM(C42:J42)</f>
        <v>2183</v>
      </c>
      <c r="C42" s="69">
        <v>84</v>
      </c>
      <c r="D42" s="69">
        <v>415</v>
      </c>
      <c r="E42" s="69">
        <v>905</v>
      </c>
      <c r="F42" s="69">
        <v>361</v>
      </c>
      <c r="G42" s="69">
        <v>228</v>
      </c>
      <c r="H42" s="69">
        <v>115</v>
      </c>
      <c r="I42" s="69">
        <v>56</v>
      </c>
      <c r="J42" s="69">
        <v>19</v>
      </c>
      <c r="K42" s="70"/>
      <c r="L42" s="70"/>
      <c r="M42" s="65"/>
      <c r="N42" s="65"/>
      <c r="O42" s="65"/>
    </row>
    <row r="43" spans="1:15" ht="18.75" customHeight="1" x14ac:dyDescent="0.2">
      <c r="A43" s="71" t="s">
        <v>1</v>
      </c>
      <c r="B43" s="72">
        <f>SUM(B39:B42)</f>
        <v>23708</v>
      </c>
      <c r="C43" s="72">
        <f t="shared" ref="C43:J43" si="4">SUM(C39:C42)</f>
        <v>721</v>
      </c>
      <c r="D43" s="72">
        <f t="shared" si="4"/>
        <v>1737</v>
      </c>
      <c r="E43" s="72">
        <f t="shared" si="4"/>
        <v>2434</v>
      </c>
      <c r="F43" s="72">
        <f t="shared" si="4"/>
        <v>4169</v>
      </c>
      <c r="G43" s="72">
        <f t="shared" si="4"/>
        <v>5982</v>
      </c>
      <c r="H43" s="72">
        <f t="shared" si="4"/>
        <v>4711</v>
      </c>
      <c r="I43" s="72">
        <f t="shared" si="4"/>
        <v>2651</v>
      </c>
      <c r="J43" s="72">
        <f t="shared" si="4"/>
        <v>1303</v>
      </c>
      <c r="K43" s="59"/>
      <c r="L43" s="59"/>
      <c r="M43" s="65"/>
      <c r="N43" s="65"/>
      <c r="O43" s="65"/>
    </row>
    <row r="44" spans="1:15" ht="15" customHeight="1" thickBot="1" x14ac:dyDescent="0.25">
      <c r="A44" s="73" t="s">
        <v>2</v>
      </c>
      <c r="B44" s="74">
        <f t="shared" ref="B44:J44" si="5">B43/$B43</f>
        <v>1</v>
      </c>
      <c r="C44" s="74">
        <f t="shared" si="5"/>
        <v>3.041167538383668E-2</v>
      </c>
      <c r="D44" s="74">
        <f t="shared" si="5"/>
        <v>7.3266407963556601E-2</v>
      </c>
      <c r="E44" s="74">
        <f t="shared" si="5"/>
        <v>0.10266576682976211</v>
      </c>
      <c r="F44" s="74">
        <f t="shared" si="5"/>
        <v>0.1758478150835161</v>
      </c>
      <c r="G44" s="74">
        <f t="shared" si="5"/>
        <v>0.25231989201957145</v>
      </c>
      <c r="H44" s="74">
        <f t="shared" si="5"/>
        <v>0.19870929644002025</v>
      </c>
      <c r="I44" s="74">
        <f t="shared" si="5"/>
        <v>0.11181879534334402</v>
      </c>
      <c r="J44" s="74">
        <f t="shared" si="5"/>
        <v>5.4960350936392781E-2</v>
      </c>
      <c r="K44" s="75"/>
      <c r="L44" s="75"/>
      <c r="M44" s="65"/>
      <c r="N44" s="65"/>
      <c r="O44" s="65"/>
    </row>
    <row r="45" spans="1:15" ht="15" customHeight="1" x14ac:dyDescent="0.2">
      <c r="A45" s="76"/>
      <c r="B45" s="77"/>
      <c r="C45" s="77"/>
      <c r="D45" s="77"/>
      <c r="E45" s="77"/>
      <c r="F45" s="77"/>
      <c r="G45" s="77"/>
      <c r="H45" s="77"/>
      <c r="I45" s="77"/>
      <c r="J45" s="77"/>
      <c r="K45" s="75"/>
      <c r="L45" s="75"/>
      <c r="M45" s="65"/>
      <c r="N45" s="65"/>
      <c r="O45" s="65"/>
    </row>
    <row r="46" spans="1:15" ht="15" customHeight="1" x14ac:dyDescent="0.2">
      <c r="A46" s="76"/>
      <c r="B46" s="77"/>
      <c r="C46" s="77"/>
      <c r="D46" s="77"/>
      <c r="E46" s="77"/>
      <c r="F46" s="77"/>
      <c r="G46" s="77"/>
      <c r="H46" s="77"/>
      <c r="I46" s="77"/>
      <c r="J46" s="77"/>
      <c r="K46" s="75"/>
      <c r="L46" s="75"/>
      <c r="M46" s="65"/>
      <c r="N46" s="65"/>
      <c r="O46" s="65"/>
    </row>
    <row r="47" spans="1:15" ht="15" customHeight="1" x14ac:dyDescent="0.2">
      <c r="A47" s="76"/>
      <c r="B47" s="77"/>
      <c r="C47" s="77"/>
      <c r="D47" s="77"/>
      <c r="E47" s="77"/>
      <c r="F47" s="77"/>
      <c r="G47" s="77"/>
      <c r="H47" s="77"/>
      <c r="I47" s="77"/>
      <c r="J47" s="77"/>
      <c r="K47" s="75"/>
      <c r="L47" s="75"/>
      <c r="M47" s="65"/>
      <c r="N47" s="65"/>
      <c r="O47" s="65"/>
    </row>
    <row r="48" spans="1:15" ht="15" customHeight="1" x14ac:dyDescent="0.2">
      <c r="A48" s="76"/>
      <c r="B48" s="77"/>
      <c r="C48" s="77"/>
      <c r="D48" s="77"/>
      <c r="E48" s="77"/>
      <c r="F48" s="77"/>
      <c r="G48" s="77"/>
      <c r="H48" s="77"/>
      <c r="I48" s="77"/>
      <c r="J48" s="77"/>
      <c r="K48" s="75"/>
      <c r="L48" s="75"/>
      <c r="M48" s="65"/>
      <c r="N48" s="65"/>
      <c r="O48" s="65"/>
    </row>
    <row r="49" spans="1:15" ht="15" customHeight="1" x14ac:dyDescent="0.2">
      <c r="A49" s="52"/>
      <c r="B49" s="77"/>
      <c r="K49" s="78"/>
      <c r="L49" s="78"/>
      <c r="M49" s="78"/>
      <c r="N49" s="78"/>
      <c r="O49" s="78"/>
    </row>
    <row r="50" spans="1:15" ht="15" customHeight="1" x14ac:dyDescent="0.2">
      <c r="A50" s="52"/>
      <c r="B50" s="53"/>
      <c r="K50" s="78"/>
      <c r="L50" s="78"/>
      <c r="M50" s="78"/>
      <c r="N50" s="78"/>
      <c r="O50" s="78"/>
    </row>
    <row r="51" spans="1:15" ht="15" customHeight="1" thickBot="1" x14ac:dyDescent="0.3">
      <c r="A51" s="54" t="s">
        <v>47</v>
      </c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</row>
    <row r="52" spans="1:15" ht="10.5" customHeight="1" x14ac:dyDescent="0.2">
      <c r="A52" s="52"/>
      <c r="B52" s="53"/>
    </row>
    <row r="53" spans="1:15" ht="13.9" customHeight="1" x14ac:dyDescent="0.2">
      <c r="A53" s="103" t="s">
        <v>46</v>
      </c>
      <c r="B53" s="108" t="s">
        <v>1</v>
      </c>
      <c r="C53" s="108" t="s">
        <v>77</v>
      </c>
      <c r="D53" s="108"/>
      <c r="E53" s="108"/>
      <c r="F53" s="108" t="s">
        <v>1</v>
      </c>
      <c r="G53" s="108" t="s">
        <v>78</v>
      </c>
      <c r="H53" s="108"/>
      <c r="I53" s="108"/>
      <c r="J53" s="108" t="s">
        <v>1</v>
      </c>
      <c r="K53" s="109" t="s">
        <v>79</v>
      </c>
      <c r="L53" s="109"/>
      <c r="M53" s="108" t="s">
        <v>80</v>
      </c>
      <c r="N53" s="108" t="s">
        <v>81</v>
      </c>
      <c r="O53" s="101"/>
    </row>
    <row r="54" spans="1:15" ht="15" customHeight="1" x14ac:dyDescent="0.2">
      <c r="A54" s="103"/>
      <c r="B54" s="108"/>
      <c r="C54" s="1" t="s">
        <v>3</v>
      </c>
      <c r="D54" s="1" t="s">
        <v>4</v>
      </c>
      <c r="E54" s="1" t="s">
        <v>45</v>
      </c>
      <c r="F54" s="108"/>
      <c r="G54" s="2" t="s">
        <v>3</v>
      </c>
      <c r="H54" s="2" t="s">
        <v>4</v>
      </c>
      <c r="I54" s="2" t="s">
        <v>45</v>
      </c>
      <c r="J54" s="108"/>
      <c r="K54" s="2" t="s">
        <v>3</v>
      </c>
      <c r="L54" s="2" t="s">
        <v>4</v>
      </c>
      <c r="M54" s="108"/>
      <c r="N54" s="108"/>
      <c r="O54" s="101"/>
    </row>
    <row r="55" spans="1:15" ht="15" customHeight="1" x14ac:dyDescent="0.2">
      <c r="A55" s="79" t="s">
        <v>17</v>
      </c>
      <c r="B55" s="80">
        <f>C55+D55+E55</f>
        <v>135</v>
      </c>
      <c r="C55" s="62">
        <v>22</v>
      </c>
      <c r="D55" s="62">
        <v>112</v>
      </c>
      <c r="E55" s="81">
        <v>1</v>
      </c>
      <c r="F55" s="80">
        <f>G55+H55+I55</f>
        <v>175</v>
      </c>
      <c r="G55" s="62">
        <v>27</v>
      </c>
      <c r="H55" s="62">
        <v>98</v>
      </c>
      <c r="I55" s="81">
        <v>50</v>
      </c>
      <c r="J55" s="80">
        <f>K55+L55</f>
        <v>349</v>
      </c>
      <c r="K55" s="62">
        <v>66</v>
      </c>
      <c r="L55" s="62">
        <v>283</v>
      </c>
      <c r="M55" s="80">
        <v>4</v>
      </c>
      <c r="N55" s="80">
        <v>8</v>
      </c>
      <c r="O55" s="82"/>
    </row>
    <row r="56" spans="1:15" ht="15" customHeight="1" x14ac:dyDescent="0.2">
      <c r="A56" s="66" t="s">
        <v>18</v>
      </c>
      <c r="B56" s="64">
        <f>C56+D56+E56</f>
        <v>110</v>
      </c>
      <c r="C56" s="62">
        <v>17</v>
      </c>
      <c r="D56" s="62">
        <v>92</v>
      </c>
      <c r="E56" s="81">
        <v>1</v>
      </c>
      <c r="F56" s="64">
        <f>G56+H56+I56</f>
        <v>131</v>
      </c>
      <c r="G56" s="62">
        <v>24</v>
      </c>
      <c r="H56" s="62">
        <v>85</v>
      </c>
      <c r="I56" s="81">
        <v>22</v>
      </c>
      <c r="J56" s="80">
        <f t="shared" ref="J56:J66" si="6">K56+L56</f>
        <v>340</v>
      </c>
      <c r="K56" s="62">
        <v>66</v>
      </c>
      <c r="L56" s="62">
        <v>274</v>
      </c>
      <c r="M56" s="64">
        <v>6</v>
      </c>
      <c r="N56" s="64">
        <v>5</v>
      </c>
      <c r="O56" s="82"/>
    </row>
    <row r="57" spans="1:15" ht="15" hidden="1" customHeight="1" x14ac:dyDescent="0.2">
      <c r="A57" s="83" t="s">
        <v>19</v>
      </c>
      <c r="B57" s="64">
        <f>C57+D57+E57</f>
        <v>0</v>
      </c>
      <c r="C57" s="62"/>
      <c r="D57" s="62"/>
      <c r="E57" s="81"/>
      <c r="F57" s="64">
        <f>G57+H57+I57</f>
        <v>0</v>
      </c>
      <c r="G57" s="62"/>
      <c r="H57" s="62"/>
      <c r="I57" s="81"/>
      <c r="J57" s="80">
        <f t="shared" si="6"/>
        <v>0</v>
      </c>
      <c r="K57" s="62"/>
      <c r="L57" s="62"/>
      <c r="M57" s="64"/>
      <c r="N57" s="64"/>
      <c r="O57" s="82"/>
    </row>
    <row r="58" spans="1:15" ht="15" hidden="1" customHeight="1" x14ac:dyDescent="0.2">
      <c r="A58" s="66" t="s">
        <v>20</v>
      </c>
      <c r="B58" s="64">
        <f t="shared" ref="B58:B66" si="7">C58+D58+E58</f>
        <v>0</v>
      </c>
      <c r="C58" s="62"/>
      <c r="D58" s="62"/>
      <c r="E58" s="81"/>
      <c r="F58" s="64">
        <f t="shared" ref="F58:F66" si="8">G58+H58+I58</f>
        <v>0</v>
      </c>
      <c r="G58" s="62"/>
      <c r="H58" s="62"/>
      <c r="I58" s="81"/>
      <c r="J58" s="80">
        <f t="shared" si="6"/>
        <v>0</v>
      </c>
      <c r="K58" s="62"/>
      <c r="L58" s="62"/>
      <c r="M58" s="64"/>
      <c r="N58" s="64"/>
      <c r="O58" s="82"/>
    </row>
    <row r="59" spans="1:15" ht="15" hidden="1" customHeight="1" x14ac:dyDescent="0.2">
      <c r="A59" s="83" t="s">
        <v>21</v>
      </c>
      <c r="B59" s="64">
        <f t="shared" si="7"/>
        <v>0</v>
      </c>
      <c r="C59" s="62"/>
      <c r="D59" s="62"/>
      <c r="E59" s="81"/>
      <c r="F59" s="84">
        <f t="shared" si="8"/>
        <v>0</v>
      </c>
      <c r="G59" s="62"/>
      <c r="H59" s="62"/>
      <c r="I59" s="81"/>
      <c r="J59" s="80">
        <f t="shared" si="6"/>
        <v>0</v>
      </c>
      <c r="K59" s="62"/>
      <c r="L59" s="62"/>
      <c r="M59" s="84"/>
      <c r="N59" s="84"/>
      <c r="O59" s="85"/>
    </row>
    <row r="60" spans="1:15" ht="15" hidden="1" customHeight="1" x14ac:dyDescent="0.2">
      <c r="A60" s="66" t="s">
        <v>22</v>
      </c>
      <c r="B60" s="64">
        <f t="shared" si="7"/>
        <v>0</v>
      </c>
      <c r="C60" s="62"/>
      <c r="D60" s="62"/>
      <c r="E60" s="81"/>
      <c r="F60" s="64">
        <f t="shared" si="8"/>
        <v>0</v>
      </c>
      <c r="G60" s="62"/>
      <c r="H60" s="62"/>
      <c r="I60" s="81"/>
      <c r="J60" s="80">
        <f t="shared" si="6"/>
        <v>0</v>
      </c>
      <c r="K60" s="62"/>
      <c r="L60" s="62"/>
      <c r="M60" s="64"/>
      <c r="N60" s="64"/>
      <c r="O60" s="82"/>
    </row>
    <row r="61" spans="1:15" ht="15" hidden="1" customHeight="1" x14ac:dyDescent="0.2">
      <c r="A61" s="66" t="s">
        <v>23</v>
      </c>
      <c r="B61" s="64">
        <f t="shared" si="7"/>
        <v>0</v>
      </c>
      <c r="C61" s="62"/>
      <c r="D61" s="62"/>
      <c r="E61" s="81"/>
      <c r="F61" s="64">
        <f t="shared" si="8"/>
        <v>0</v>
      </c>
      <c r="G61" s="62"/>
      <c r="H61" s="62"/>
      <c r="I61" s="81"/>
      <c r="J61" s="80">
        <f t="shared" si="6"/>
        <v>0</v>
      </c>
      <c r="K61" s="62"/>
      <c r="L61" s="62"/>
      <c r="M61" s="64"/>
      <c r="N61" s="64"/>
      <c r="O61" s="82"/>
    </row>
    <row r="62" spans="1:15" ht="15" hidden="1" customHeight="1" x14ac:dyDescent="0.2">
      <c r="A62" s="66" t="s">
        <v>24</v>
      </c>
      <c r="B62" s="64">
        <f t="shared" si="7"/>
        <v>0</v>
      </c>
      <c r="C62" s="62"/>
      <c r="D62" s="62"/>
      <c r="E62" s="81"/>
      <c r="F62" s="64">
        <f t="shared" si="8"/>
        <v>0</v>
      </c>
      <c r="G62" s="62"/>
      <c r="H62" s="62"/>
      <c r="I62" s="81"/>
      <c r="J62" s="80">
        <f t="shared" si="6"/>
        <v>0</v>
      </c>
      <c r="K62" s="62"/>
      <c r="L62" s="62"/>
      <c r="M62" s="64"/>
      <c r="N62" s="64"/>
      <c r="O62" s="82"/>
    </row>
    <row r="63" spans="1:15" ht="15" hidden="1" customHeight="1" x14ac:dyDescent="0.2">
      <c r="A63" s="83" t="s">
        <v>25</v>
      </c>
      <c r="B63" s="64">
        <f t="shared" si="7"/>
        <v>0</v>
      </c>
      <c r="C63" s="62"/>
      <c r="D63" s="62"/>
      <c r="E63" s="81"/>
      <c r="F63" s="64">
        <f t="shared" si="8"/>
        <v>0</v>
      </c>
      <c r="G63" s="62"/>
      <c r="H63" s="62"/>
      <c r="I63" s="81"/>
      <c r="J63" s="80">
        <f t="shared" si="6"/>
        <v>0</v>
      </c>
      <c r="K63" s="62"/>
      <c r="L63" s="62"/>
      <c r="M63" s="64"/>
      <c r="N63" s="64"/>
      <c r="O63" s="82"/>
    </row>
    <row r="64" spans="1:15" ht="15" hidden="1" customHeight="1" x14ac:dyDescent="0.2">
      <c r="A64" s="66" t="s">
        <v>26</v>
      </c>
      <c r="B64" s="64">
        <f t="shared" si="7"/>
        <v>0</v>
      </c>
      <c r="C64" s="62"/>
      <c r="D64" s="62"/>
      <c r="E64" s="81"/>
      <c r="F64" s="64">
        <f t="shared" si="8"/>
        <v>0</v>
      </c>
      <c r="G64" s="62"/>
      <c r="H64" s="62"/>
      <c r="I64" s="81"/>
      <c r="J64" s="80">
        <f t="shared" si="6"/>
        <v>0</v>
      </c>
      <c r="K64" s="62"/>
      <c r="L64" s="62"/>
      <c r="M64" s="64"/>
      <c r="N64" s="64"/>
      <c r="O64" s="82"/>
    </row>
    <row r="65" spans="1:15" ht="15" hidden="1" customHeight="1" x14ac:dyDescent="0.2">
      <c r="A65" s="83" t="s">
        <v>27</v>
      </c>
      <c r="B65" s="64">
        <f t="shared" si="7"/>
        <v>0</v>
      </c>
      <c r="C65" s="62"/>
      <c r="D65" s="62"/>
      <c r="E65" s="81"/>
      <c r="F65" s="64">
        <f t="shared" si="8"/>
        <v>0</v>
      </c>
      <c r="G65" s="62"/>
      <c r="H65" s="62"/>
      <c r="I65" s="81"/>
      <c r="J65" s="80">
        <f t="shared" si="6"/>
        <v>0</v>
      </c>
      <c r="K65" s="62"/>
      <c r="L65" s="62"/>
      <c r="M65" s="64"/>
      <c r="N65" s="64"/>
      <c r="O65" s="82"/>
    </row>
    <row r="66" spans="1:15" ht="15" hidden="1" customHeight="1" x14ac:dyDescent="0.2">
      <c r="A66" s="67" t="s">
        <v>28</v>
      </c>
      <c r="B66" s="68">
        <f t="shared" si="7"/>
        <v>0</v>
      </c>
      <c r="C66" s="86"/>
      <c r="D66" s="86"/>
      <c r="E66" s="87"/>
      <c r="F66" s="68">
        <f t="shared" si="8"/>
        <v>0</v>
      </c>
      <c r="G66" s="86"/>
      <c r="H66" s="86"/>
      <c r="I66" s="87"/>
      <c r="J66" s="88">
        <f t="shared" si="6"/>
        <v>0</v>
      </c>
      <c r="K66" s="86"/>
      <c r="L66" s="86"/>
      <c r="M66" s="68"/>
      <c r="N66" s="68"/>
      <c r="O66" s="82"/>
    </row>
    <row r="67" spans="1:15" ht="15" customHeight="1" x14ac:dyDescent="0.2">
      <c r="A67" s="89" t="s">
        <v>1</v>
      </c>
      <c r="B67" s="72">
        <f t="shared" ref="B67:N67" si="9">SUM(B55:B66)</f>
        <v>245</v>
      </c>
      <c r="C67" s="72">
        <f t="shared" si="9"/>
        <v>39</v>
      </c>
      <c r="D67" s="72">
        <f t="shared" si="9"/>
        <v>204</v>
      </c>
      <c r="E67" s="72">
        <f t="shared" si="9"/>
        <v>2</v>
      </c>
      <c r="F67" s="72">
        <f t="shared" si="9"/>
        <v>306</v>
      </c>
      <c r="G67" s="72">
        <f t="shared" si="9"/>
        <v>51</v>
      </c>
      <c r="H67" s="72">
        <f t="shared" si="9"/>
        <v>183</v>
      </c>
      <c r="I67" s="72">
        <f t="shared" si="9"/>
        <v>72</v>
      </c>
      <c r="J67" s="72">
        <f t="shared" si="9"/>
        <v>689</v>
      </c>
      <c r="K67" s="72">
        <f t="shared" si="9"/>
        <v>132</v>
      </c>
      <c r="L67" s="72">
        <f t="shared" si="9"/>
        <v>557</v>
      </c>
      <c r="M67" s="72">
        <f t="shared" si="9"/>
        <v>10</v>
      </c>
      <c r="N67" s="72">
        <f t="shared" si="9"/>
        <v>13</v>
      </c>
      <c r="O67" s="90"/>
    </row>
    <row r="68" spans="1:15" ht="15" customHeight="1" thickBot="1" x14ac:dyDescent="0.25">
      <c r="A68" s="91" t="s">
        <v>2</v>
      </c>
      <c r="B68" s="74">
        <f>B67/$B$67</f>
        <v>1</v>
      </c>
      <c r="C68" s="74">
        <f>C67/$B$67</f>
        <v>0.15918367346938775</v>
      </c>
      <c r="D68" s="74">
        <f>D67/$B$67</f>
        <v>0.83265306122448979</v>
      </c>
      <c r="E68" s="74">
        <f>E67/$B$67</f>
        <v>8.1632653061224497E-3</v>
      </c>
      <c r="F68" s="74">
        <f>F67/$F$67</f>
        <v>1</v>
      </c>
      <c r="G68" s="74">
        <f>G67/$F$67</f>
        <v>0.16666666666666666</v>
      </c>
      <c r="H68" s="74">
        <f>H67/$F$67</f>
        <v>0.59803921568627449</v>
      </c>
      <c r="I68" s="74">
        <f>I67/$F$67</f>
        <v>0.23529411764705882</v>
      </c>
      <c r="J68" s="74">
        <f>J67/$J$67</f>
        <v>1</v>
      </c>
      <c r="K68" s="74">
        <f>K67/$J$67</f>
        <v>0.19158200290275762</v>
      </c>
      <c r="L68" s="74">
        <f>L67/$J$67</f>
        <v>0.80841799709724238</v>
      </c>
      <c r="M68" s="74">
        <f>M67/$M$67</f>
        <v>1</v>
      </c>
      <c r="N68" s="74">
        <f>N67/N67</f>
        <v>1</v>
      </c>
      <c r="O68" s="77"/>
    </row>
    <row r="69" spans="1:15" ht="15" customHeight="1" x14ac:dyDescent="0.2">
      <c r="A69" s="52" t="s">
        <v>82</v>
      </c>
      <c r="B69" s="53"/>
    </row>
    <row r="70" spans="1:15" ht="15" customHeight="1" x14ac:dyDescent="0.2">
      <c r="A70" s="52" t="s">
        <v>83</v>
      </c>
      <c r="B70" s="53"/>
    </row>
    <row r="71" spans="1:15" ht="15" customHeight="1" x14ac:dyDescent="0.2">
      <c r="A71" s="52" t="s">
        <v>84</v>
      </c>
      <c r="B71" s="53"/>
    </row>
    <row r="72" spans="1:15" ht="15" customHeight="1" x14ac:dyDescent="0.2">
      <c r="A72" s="52" t="s">
        <v>85</v>
      </c>
      <c r="B72" s="53"/>
    </row>
    <row r="73" spans="1:15" ht="15" customHeight="1" x14ac:dyDescent="0.2">
      <c r="A73" s="52" t="s">
        <v>86</v>
      </c>
      <c r="B73" s="53"/>
    </row>
    <row r="74" spans="1:15" ht="15" customHeight="1" x14ac:dyDescent="0.2">
      <c r="A74" s="52"/>
      <c r="B74" s="53"/>
    </row>
    <row r="75" spans="1:15" ht="15" customHeight="1" x14ac:dyDescent="0.2">
      <c r="A75" s="52"/>
      <c r="B75" s="53"/>
    </row>
    <row r="76" spans="1:15" ht="15" customHeight="1" thickBot="1" x14ac:dyDescent="0.3">
      <c r="A76" s="54" t="s">
        <v>76</v>
      </c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</row>
    <row r="77" spans="1:15" ht="10.5" customHeight="1" x14ac:dyDescent="0.2">
      <c r="A77" s="52"/>
      <c r="B77" s="53"/>
    </row>
    <row r="78" spans="1:15" ht="13.9" customHeight="1" x14ac:dyDescent="0.2">
      <c r="A78" s="103" t="s">
        <v>46</v>
      </c>
      <c r="B78" s="108" t="s">
        <v>1</v>
      </c>
      <c r="C78" s="108" t="s">
        <v>49</v>
      </c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92"/>
    </row>
    <row r="79" spans="1:15" ht="15.75" customHeight="1" x14ac:dyDescent="0.2">
      <c r="A79" s="103"/>
      <c r="B79" s="108"/>
      <c r="C79" s="106" t="s">
        <v>48</v>
      </c>
      <c r="D79" s="106"/>
      <c r="E79" s="107"/>
      <c r="F79" s="105" t="s">
        <v>6</v>
      </c>
      <c r="G79" s="106"/>
      <c r="H79" s="107"/>
      <c r="I79" s="105" t="s">
        <v>7</v>
      </c>
      <c r="J79" s="106"/>
      <c r="K79" s="107"/>
      <c r="L79" s="106" t="s">
        <v>8</v>
      </c>
      <c r="M79" s="106"/>
      <c r="N79" s="106"/>
      <c r="O79" s="92"/>
    </row>
    <row r="80" spans="1:15" ht="33.75" customHeight="1" x14ac:dyDescent="0.2">
      <c r="A80" s="103"/>
      <c r="B80" s="108"/>
      <c r="C80" s="1" t="s">
        <v>74</v>
      </c>
      <c r="D80" s="1" t="s">
        <v>75</v>
      </c>
      <c r="E80" s="3" t="s">
        <v>88</v>
      </c>
      <c r="F80" s="1" t="s">
        <v>74</v>
      </c>
      <c r="G80" s="1" t="s">
        <v>75</v>
      </c>
      <c r="H80" s="3" t="s">
        <v>88</v>
      </c>
      <c r="I80" s="1" t="s">
        <v>74</v>
      </c>
      <c r="J80" s="1" t="s">
        <v>75</v>
      </c>
      <c r="K80" s="3" t="s">
        <v>88</v>
      </c>
      <c r="L80" s="1" t="s">
        <v>74</v>
      </c>
      <c r="M80" s="1" t="s">
        <v>75</v>
      </c>
      <c r="N80" s="3" t="s">
        <v>88</v>
      </c>
      <c r="O80" s="92"/>
    </row>
    <row r="81" spans="1:15" ht="15" customHeight="1" x14ac:dyDescent="0.2">
      <c r="A81" s="79" t="s">
        <v>17</v>
      </c>
      <c r="B81" s="80">
        <f>SUM(C81:N81)</f>
        <v>12575</v>
      </c>
      <c r="C81" s="62">
        <v>36</v>
      </c>
      <c r="D81" s="62">
        <v>24</v>
      </c>
      <c r="E81" s="81">
        <v>2</v>
      </c>
      <c r="F81" s="62">
        <v>4132</v>
      </c>
      <c r="G81" s="62">
        <v>2024</v>
      </c>
      <c r="H81" s="81">
        <v>175</v>
      </c>
      <c r="I81" s="62">
        <v>3628</v>
      </c>
      <c r="J81" s="62">
        <v>1269</v>
      </c>
      <c r="K81" s="81">
        <v>143</v>
      </c>
      <c r="L81" s="62">
        <v>192</v>
      </c>
      <c r="M81" s="62">
        <v>392</v>
      </c>
      <c r="N81" s="62">
        <v>558</v>
      </c>
      <c r="O81" s="85"/>
    </row>
    <row r="82" spans="1:15" ht="15" customHeight="1" x14ac:dyDescent="0.2">
      <c r="A82" s="66" t="s">
        <v>18</v>
      </c>
      <c r="B82" s="80">
        <f t="shared" ref="B82:B92" si="10">SUM(C82:N82)</f>
        <v>11133</v>
      </c>
      <c r="C82" s="62">
        <v>24</v>
      </c>
      <c r="D82" s="62">
        <v>14</v>
      </c>
      <c r="E82" s="81">
        <v>3</v>
      </c>
      <c r="F82" s="62">
        <v>3511</v>
      </c>
      <c r="G82" s="62">
        <v>1874</v>
      </c>
      <c r="H82" s="81">
        <v>174</v>
      </c>
      <c r="I82" s="62">
        <v>3168</v>
      </c>
      <c r="J82" s="62">
        <v>1194</v>
      </c>
      <c r="K82" s="81">
        <v>130</v>
      </c>
      <c r="L82" s="62">
        <v>161</v>
      </c>
      <c r="M82" s="62">
        <v>352</v>
      </c>
      <c r="N82" s="62">
        <v>528</v>
      </c>
      <c r="O82" s="85"/>
    </row>
    <row r="83" spans="1:15" ht="15" hidden="1" customHeight="1" x14ac:dyDescent="0.2">
      <c r="A83" s="83" t="s">
        <v>19</v>
      </c>
      <c r="B83" s="80">
        <f t="shared" si="10"/>
        <v>0</v>
      </c>
      <c r="C83" s="62"/>
      <c r="D83" s="62"/>
      <c r="E83" s="81"/>
      <c r="F83" s="62"/>
      <c r="G83" s="62"/>
      <c r="H83" s="81"/>
      <c r="I83" s="62"/>
      <c r="J83" s="62"/>
      <c r="K83" s="81"/>
      <c r="L83" s="62"/>
      <c r="M83" s="62"/>
      <c r="N83" s="62"/>
      <c r="O83" s="85"/>
    </row>
    <row r="84" spans="1:15" ht="15" hidden="1" customHeight="1" x14ac:dyDescent="0.2">
      <c r="A84" s="66" t="s">
        <v>20</v>
      </c>
      <c r="B84" s="80">
        <f t="shared" si="10"/>
        <v>0</v>
      </c>
      <c r="C84" s="62"/>
      <c r="D84" s="62"/>
      <c r="E84" s="81"/>
      <c r="F84" s="62"/>
      <c r="G84" s="62"/>
      <c r="H84" s="81"/>
      <c r="I84" s="62"/>
      <c r="J84" s="62"/>
      <c r="K84" s="81"/>
      <c r="L84" s="62"/>
      <c r="M84" s="62"/>
      <c r="N84" s="62"/>
      <c r="O84" s="85"/>
    </row>
    <row r="85" spans="1:15" ht="15" hidden="1" customHeight="1" x14ac:dyDescent="0.2">
      <c r="A85" s="83" t="s">
        <v>21</v>
      </c>
      <c r="B85" s="80">
        <f t="shared" si="10"/>
        <v>0</v>
      </c>
      <c r="C85" s="62"/>
      <c r="D85" s="62"/>
      <c r="E85" s="81"/>
      <c r="F85" s="62"/>
      <c r="G85" s="62"/>
      <c r="H85" s="81"/>
      <c r="I85" s="62"/>
      <c r="J85" s="62"/>
      <c r="K85" s="81"/>
      <c r="L85" s="62"/>
      <c r="M85" s="62"/>
      <c r="N85" s="62"/>
      <c r="O85" s="85"/>
    </row>
    <row r="86" spans="1:15" ht="15" hidden="1" customHeight="1" x14ac:dyDescent="0.2">
      <c r="A86" s="66" t="s">
        <v>22</v>
      </c>
      <c r="B86" s="80">
        <f t="shared" si="10"/>
        <v>0</v>
      </c>
      <c r="C86" s="62"/>
      <c r="D86" s="62"/>
      <c r="E86" s="81"/>
      <c r="F86" s="62"/>
      <c r="G86" s="62"/>
      <c r="H86" s="81"/>
      <c r="I86" s="62"/>
      <c r="J86" s="62"/>
      <c r="K86" s="81"/>
      <c r="L86" s="62"/>
      <c r="M86" s="62"/>
      <c r="N86" s="62"/>
      <c r="O86" s="85"/>
    </row>
    <row r="87" spans="1:15" ht="15" hidden="1" customHeight="1" x14ac:dyDescent="0.2">
      <c r="A87" s="66" t="s">
        <v>23</v>
      </c>
      <c r="B87" s="80">
        <f t="shared" si="10"/>
        <v>0</v>
      </c>
      <c r="C87" s="62"/>
      <c r="D87" s="62"/>
      <c r="E87" s="81"/>
      <c r="F87" s="62"/>
      <c r="G87" s="62"/>
      <c r="H87" s="81"/>
      <c r="I87" s="62"/>
      <c r="J87" s="62"/>
      <c r="K87" s="81"/>
      <c r="L87" s="62"/>
      <c r="M87" s="62"/>
      <c r="N87" s="62"/>
      <c r="O87" s="85"/>
    </row>
    <row r="88" spans="1:15" ht="15" hidden="1" customHeight="1" x14ac:dyDescent="0.2">
      <c r="A88" s="66" t="s">
        <v>24</v>
      </c>
      <c r="B88" s="80">
        <f t="shared" si="10"/>
        <v>0</v>
      </c>
      <c r="C88" s="62"/>
      <c r="D88" s="62"/>
      <c r="E88" s="81"/>
      <c r="F88" s="62"/>
      <c r="G88" s="62"/>
      <c r="H88" s="81"/>
      <c r="I88" s="62"/>
      <c r="J88" s="62"/>
      <c r="K88" s="81"/>
      <c r="L88" s="62"/>
      <c r="M88" s="62"/>
      <c r="N88" s="62"/>
      <c r="O88" s="85"/>
    </row>
    <row r="89" spans="1:15" ht="15" hidden="1" customHeight="1" x14ac:dyDescent="0.2">
      <c r="A89" s="83" t="s">
        <v>25</v>
      </c>
      <c r="B89" s="80">
        <f t="shared" si="10"/>
        <v>0</v>
      </c>
      <c r="C89" s="62"/>
      <c r="D89" s="62"/>
      <c r="E89" s="81"/>
      <c r="F89" s="62"/>
      <c r="G89" s="62"/>
      <c r="H89" s="81"/>
      <c r="I89" s="62"/>
      <c r="J89" s="62"/>
      <c r="K89" s="81"/>
      <c r="L89" s="62"/>
      <c r="M89" s="62"/>
      <c r="N89" s="62"/>
      <c r="O89" s="85"/>
    </row>
    <row r="90" spans="1:15" ht="16.5" hidden="1" x14ac:dyDescent="0.2">
      <c r="A90" s="66" t="s">
        <v>26</v>
      </c>
      <c r="B90" s="80">
        <f t="shared" si="10"/>
        <v>0</v>
      </c>
      <c r="C90" s="62"/>
      <c r="D90" s="62"/>
      <c r="E90" s="81"/>
      <c r="F90" s="62"/>
      <c r="G90" s="62"/>
      <c r="H90" s="81"/>
      <c r="I90" s="62"/>
      <c r="J90" s="62"/>
      <c r="K90" s="81"/>
      <c r="L90" s="62"/>
      <c r="M90" s="62"/>
      <c r="N90" s="62"/>
      <c r="O90" s="85"/>
    </row>
    <row r="91" spans="1:15" ht="15" hidden="1" customHeight="1" x14ac:dyDescent="0.2">
      <c r="A91" s="83" t="s">
        <v>27</v>
      </c>
      <c r="B91" s="80">
        <f t="shared" si="10"/>
        <v>0</v>
      </c>
      <c r="C91" s="62"/>
      <c r="D91" s="62"/>
      <c r="E91" s="81"/>
      <c r="F91" s="62"/>
      <c r="G91" s="62"/>
      <c r="H91" s="81"/>
      <c r="I91" s="62"/>
      <c r="J91" s="62"/>
      <c r="K91" s="81"/>
      <c r="L91" s="62"/>
      <c r="M91" s="62"/>
      <c r="N91" s="62"/>
      <c r="O91" s="85"/>
    </row>
    <row r="92" spans="1:15" ht="15" hidden="1" customHeight="1" x14ac:dyDescent="0.2">
      <c r="A92" s="67" t="s">
        <v>28</v>
      </c>
      <c r="B92" s="88">
        <f t="shared" si="10"/>
        <v>0</v>
      </c>
      <c r="C92" s="86"/>
      <c r="D92" s="86"/>
      <c r="E92" s="87"/>
      <c r="F92" s="86"/>
      <c r="G92" s="86"/>
      <c r="H92" s="87"/>
      <c r="I92" s="86"/>
      <c r="J92" s="86"/>
      <c r="K92" s="87"/>
      <c r="L92" s="86"/>
      <c r="M92" s="86"/>
      <c r="N92" s="86"/>
      <c r="O92" s="85"/>
    </row>
    <row r="93" spans="1:15" ht="15" customHeight="1" x14ac:dyDescent="0.2">
      <c r="A93" s="89" t="s">
        <v>1</v>
      </c>
      <c r="B93" s="72">
        <f t="shared" ref="B93:G93" si="11">SUM(B81:B92)</f>
        <v>23708</v>
      </c>
      <c r="C93" s="72">
        <f t="shared" si="11"/>
        <v>60</v>
      </c>
      <c r="D93" s="72">
        <f t="shared" si="11"/>
        <v>38</v>
      </c>
      <c r="E93" s="72">
        <f t="shared" si="11"/>
        <v>5</v>
      </c>
      <c r="F93" s="72">
        <f t="shared" si="11"/>
        <v>7643</v>
      </c>
      <c r="G93" s="72">
        <f t="shared" si="11"/>
        <v>3898</v>
      </c>
      <c r="H93" s="72">
        <f t="shared" ref="H93:N93" si="12">SUM(H81:H92)</f>
        <v>349</v>
      </c>
      <c r="I93" s="72">
        <f t="shared" si="12"/>
        <v>6796</v>
      </c>
      <c r="J93" s="72">
        <f t="shared" si="12"/>
        <v>2463</v>
      </c>
      <c r="K93" s="72">
        <f t="shared" si="12"/>
        <v>273</v>
      </c>
      <c r="L93" s="72">
        <f t="shared" si="12"/>
        <v>353</v>
      </c>
      <c r="M93" s="72">
        <f t="shared" si="12"/>
        <v>744</v>
      </c>
      <c r="N93" s="72">
        <f t="shared" si="12"/>
        <v>1086</v>
      </c>
      <c r="O93" s="90"/>
    </row>
    <row r="94" spans="1:15" ht="15" customHeight="1" thickBot="1" x14ac:dyDescent="0.25">
      <c r="A94" s="91" t="s">
        <v>2</v>
      </c>
      <c r="B94" s="74">
        <f>B93/$B$93</f>
        <v>1</v>
      </c>
      <c r="C94" s="74">
        <f>C93/$B$93</f>
        <v>2.5307912940779483E-3</v>
      </c>
      <c r="D94" s="74">
        <f>D93/$B$93</f>
        <v>1.6028344862493674E-3</v>
      </c>
      <c r="E94" s="74">
        <f>E93/$B$93</f>
        <v>2.108992745064957E-4</v>
      </c>
      <c r="F94" s="74">
        <f t="shared" ref="F94:N94" si="13">F93/$B$93</f>
        <v>0.3223806310106293</v>
      </c>
      <c r="G94" s="74">
        <f t="shared" si="13"/>
        <v>0.16441707440526404</v>
      </c>
      <c r="H94" s="74">
        <f t="shared" si="13"/>
        <v>1.47207693605534E-2</v>
      </c>
      <c r="I94" s="74">
        <f t="shared" si="13"/>
        <v>0.28665429390922897</v>
      </c>
      <c r="J94" s="74">
        <f t="shared" si="13"/>
        <v>0.10388898262189979</v>
      </c>
      <c r="K94" s="74">
        <f t="shared" si="13"/>
        <v>1.1515100388054665E-2</v>
      </c>
      <c r="L94" s="74">
        <f t="shared" si="13"/>
        <v>1.4889488780158597E-2</v>
      </c>
      <c r="M94" s="74">
        <f t="shared" si="13"/>
        <v>3.1381812046566558E-2</v>
      </c>
      <c r="N94" s="74">
        <f t="shared" si="13"/>
        <v>4.5807322422810867E-2</v>
      </c>
      <c r="O94" s="85"/>
    </row>
    <row r="95" spans="1:15" ht="15" customHeight="1" x14ac:dyDescent="0.2">
      <c r="A95" s="52" t="s">
        <v>87</v>
      </c>
      <c r="B95" s="53"/>
    </row>
    <row r="96" spans="1:15" ht="15" customHeight="1" x14ac:dyDescent="0.2">
      <c r="A96" s="52"/>
      <c r="B96" s="53"/>
    </row>
    <row r="97" spans="1:15" ht="15" customHeight="1" thickBot="1" x14ac:dyDescent="0.3">
      <c r="A97" s="54" t="s">
        <v>50</v>
      </c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</row>
    <row r="98" spans="1:15" ht="5.45" customHeight="1" x14ac:dyDescent="0.2">
      <c r="A98" s="52"/>
      <c r="B98" s="53"/>
    </row>
    <row r="99" spans="1:15" ht="15" customHeight="1" x14ac:dyDescent="0.2">
      <c r="A99" s="103" t="s">
        <v>9</v>
      </c>
      <c r="B99" s="104" t="s">
        <v>1</v>
      </c>
      <c r="C99" s="102" t="s">
        <v>49</v>
      </c>
      <c r="D99" s="102"/>
      <c r="E99" s="102"/>
      <c r="F99" s="102"/>
      <c r="G99" s="92"/>
      <c r="H99" s="92"/>
      <c r="I99" s="92"/>
      <c r="J99" s="92"/>
      <c r="K99" s="92"/>
      <c r="L99" s="92"/>
      <c r="M99" s="92"/>
      <c r="N99" s="92"/>
      <c r="O99" s="101"/>
    </row>
    <row r="100" spans="1:15" ht="33.75" customHeight="1" x14ac:dyDescent="0.2">
      <c r="A100" s="103"/>
      <c r="B100" s="104"/>
      <c r="C100" s="5" t="s">
        <v>48</v>
      </c>
      <c r="D100" s="5" t="s">
        <v>6</v>
      </c>
      <c r="E100" s="5" t="s">
        <v>7</v>
      </c>
      <c r="F100" s="5" t="s">
        <v>8</v>
      </c>
      <c r="G100" s="4"/>
      <c r="H100" s="82"/>
      <c r="I100" s="4"/>
      <c r="J100" s="92"/>
      <c r="K100" s="4"/>
      <c r="L100" s="4"/>
      <c r="M100" s="92"/>
      <c r="N100" s="92"/>
      <c r="O100" s="101"/>
    </row>
    <row r="101" spans="1:15" ht="15" customHeight="1" x14ac:dyDescent="0.2">
      <c r="A101" s="79" t="s">
        <v>51</v>
      </c>
      <c r="B101" s="93">
        <f>C101+D101+E101+F101</f>
        <v>288</v>
      </c>
      <c r="C101" s="94">
        <v>1</v>
      </c>
      <c r="D101" s="94">
        <v>136</v>
      </c>
      <c r="E101" s="94">
        <v>114</v>
      </c>
      <c r="F101" s="94">
        <v>37</v>
      </c>
      <c r="G101" s="95"/>
      <c r="H101" s="82"/>
      <c r="I101" s="95"/>
      <c r="J101" s="82"/>
      <c r="K101" s="95"/>
      <c r="L101" s="95"/>
      <c r="M101" s="82"/>
      <c r="N101" s="82"/>
      <c r="O101" s="82"/>
    </row>
    <row r="102" spans="1:15" ht="15" customHeight="1" x14ac:dyDescent="0.2">
      <c r="A102" s="66" t="s">
        <v>52</v>
      </c>
      <c r="B102" s="93">
        <f t="shared" ref="B102:B125" si="14">C102+D102+E102+F102</f>
        <v>1166</v>
      </c>
      <c r="C102" s="94">
        <v>2</v>
      </c>
      <c r="D102" s="94">
        <v>610</v>
      </c>
      <c r="E102" s="94">
        <v>466</v>
      </c>
      <c r="F102" s="94">
        <v>88</v>
      </c>
      <c r="G102" s="95"/>
      <c r="H102" s="82"/>
      <c r="I102" s="95"/>
      <c r="J102" s="82"/>
      <c r="K102" s="95"/>
      <c r="L102" s="95"/>
      <c r="M102" s="82"/>
      <c r="N102" s="82"/>
      <c r="O102" s="82"/>
    </row>
    <row r="103" spans="1:15" ht="15" customHeight="1" x14ac:dyDescent="0.2">
      <c r="A103" s="83" t="s">
        <v>53</v>
      </c>
      <c r="B103" s="93">
        <f t="shared" si="14"/>
        <v>494</v>
      </c>
      <c r="C103" s="94">
        <v>1</v>
      </c>
      <c r="D103" s="94">
        <v>242</v>
      </c>
      <c r="E103" s="94">
        <v>225</v>
      </c>
      <c r="F103" s="94">
        <v>26</v>
      </c>
      <c r="G103" s="95"/>
      <c r="H103" s="82"/>
      <c r="I103" s="95"/>
      <c r="J103" s="82"/>
      <c r="K103" s="95"/>
      <c r="L103" s="95"/>
      <c r="M103" s="82"/>
      <c r="N103" s="82"/>
      <c r="O103" s="82"/>
    </row>
    <row r="104" spans="1:15" ht="15" customHeight="1" x14ac:dyDescent="0.2">
      <c r="A104" s="66" t="s">
        <v>54</v>
      </c>
      <c r="B104" s="93">
        <f t="shared" si="14"/>
        <v>1944</v>
      </c>
      <c r="C104" s="94">
        <v>16</v>
      </c>
      <c r="D104" s="94">
        <v>1187</v>
      </c>
      <c r="E104" s="94">
        <v>595</v>
      </c>
      <c r="F104" s="94">
        <v>146</v>
      </c>
      <c r="G104" s="95"/>
      <c r="H104" s="82"/>
      <c r="I104" s="95"/>
      <c r="J104" s="82"/>
      <c r="K104" s="95"/>
      <c r="L104" s="95"/>
      <c r="M104" s="82"/>
      <c r="N104" s="82"/>
      <c r="O104" s="82"/>
    </row>
    <row r="105" spans="1:15" ht="15" customHeight="1" x14ac:dyDescent="0.2">
      <c r="A105" s="66" t="s">
        <v>55</v>
      </c>
      <c r="B105" s="93">
        <f t="shared" si="14"/>
        <v>623</v>
      </c>
      <c r="C105" s="94">
        <v>4</v>
      </c>
      <c r="D105" s="94">
        <v>329</v>
      </c>
      <c r="E105" s="94">
        <v>252</v>
      </c>
      <c r="F105" s="94">
        <v>38</v>
      </c>
      <c r="G105" s="95"/>
      <c r="H105" s="82"/>
      <c r="I105" s="95"/>
      <c r="J105" s="82"/>
      <c r="K105" s="95"/>
      <c r="L105" s="95"/>
      <c r="M105" s="82"/>
      <c r="N105" s="82"/>
      <c r="O105" s="82"/>
    </row>
    <row r="106" spans="1:15" ht="15" customHeight="1" x14ac:dyDescent="0.2">
      <c r="A106" s="66" t="s">
        <v>56</v>
      </c>
      <c r="B106" s="93">
        <f t="shared" si="14"/>
        <v>556</v>
      </c>
      <c r="C106" s="94">
        <v>2</v>
      </c>
      <c r="D106" s="94">
        <v>234</v>
      </c>
      <c r="E106" s="94">
        <v>248</v>
      </c>
      <c r="F106" s="94">
        <v>72</v>
      </c>
      <c r="G106" s="95"/>
      <c r="H106" s="82"/>
      <c r="I106" s="95"/>
      <c r="J106" s="82"/>
      <c r="K106" s="95"/>
      <c r="L106" s="95"/>
      <c r="M106" s="82"/>
      <c r="N106" s="82"/>
      <c r="O106" s="82"/>
    </row>
    <row r="107" spans="1:15" ht="15" customHeight="1" x14ac:dyDescent="0.2">
      <c r="A107" s="66" t="s">
        <v>12</v>
      </c>
      <c r="B107" s="93">
        <f t="shared" si="14"/>
        <v>533</v>
      </c>
      <c r="C107" s="94">
        <v>2</v>
      </c>
      <c r="D107" s="94">
        <v>281</v>
      </c>
      <c r="E107" s="94">
        <v>193</v>
      </c>
      <c r="F107" s="94">
        <v>57</v>
      </c>
      <c r="G107" s="95"/>
      <c r="H107" s="82"/>
      <c r="I107" s="95"/>
      <c r="J107" s="82"/>
      <c r="K107" s="95"/>
      <c r="L107" s="95"/>
      <c r="M107" s="82"/>
      <c r="N107" s="82"/>
      <c r="O107" s="82"/>
    </row>
    <row r="108" spans="1:15" ht="15" customHeight="1" x14ac:dyDescent="0.2">
      <c r="A108" s="66" t="s">
        <v>10</v>
      </c>
      <c r="B108" s="93">
        <f t="shared" si="14"/>
        <v>1810</v>
      </c>
      <c r="C108" s="94">
        <v>6</v>
      </c>
      <c r="D108" s="94">
        <v>959</v>
      </c>
      <c r="E108" s="94">
        <v>776</v>
      </c>
      <c r="F108" s="94">
        <v>69</v>
      </c>
      <c r="G108" s="95"/>
      <c r="H108" s="82"/>
      <c r="I108" s="95"/>
      <c r="J108" s="82"/>
      <c r="K108" s="95"/>
      <c r="L108" s="95"/>
      <c r="M108" s="82"/>
      <c r="N108" s="82"/>
      <c r="O108" s="82"/>
    </row>
    <row r="109" spans="1:15" ht="15" customHeight="1" x14ac:dyDescent="0.2">
      <c r="A109" s="66" t="s">
        <v>57</v>
      </c>
      <c r="B109" s="93">
        <f t="shared" si="14"/>
        <v>278</v>
      </c>
      <c r="C109" s="94">
        <v>4</v>
      </c>
      <c r="D109" s="94">
        <v>127</v>
      </c>
      <c r="E109" s="94">
        <v>126</v>
      </c>
      <c r="F109" s="94">
        <v>21</v>
      </c>
      <c r="G109" s="95"/>
      <c r="H109" s="82"/>
      <c r="I109" s="95"/>
      <c r="J109" s="82"/>
      <c r="K109" s="95"/>
      <c r="L109" s="95"/>
      <c r="M109" s="82"/>
      <c r="N109" s="82"/>
      <c r="O109" s="82"/>
    </row>
    <row r="110" spans="1:15" ht="15" customHeight="1" x14ac:dyDescent="0.2">
      <c r="A110" s="66" t="s">
        <v>58</v>
      </c>
      <c r="B110" s="93">
        <f t="shared" si="14"/>
        <v>535</v>
      </c>
      <c r="C110" s="94">
        <v>1</v>
      </c>
      <c r="D110" s="94">
        <v>227</v>
      </c>
      <c r="E110" s="94">
        <v>223</v>
      </c>
      <c r="F110" s="94">
        <v>84</v>
      </c>
      <c r="G110" s="95"/>
      <c r="H110" s="82"/>
      <c r="I110" s="95"/>
      <c r="J110" s="82"/>
      <c r="K110" s="95"/>
      <c r="L110" s="95"/>
      <c r="M110" s="82"/>
      <c r="N110" s="82"/>
      <c r="O110" s="82"/>
    </row>
    <row r="111" spans="1:15" ht="15" customHeight="1" x14ac:dyDescent="0.2">
      <c r="A111" s="66" t="s">
        <v>59</v>
      </c>
      <c r="B111" s="93">
        <f t="shared" si="14"/>
        <v>787</v>
      </c>
      <c r="C111" s="94">
        <v>1</v>
      </c>
      <c r="D111" s="94">
        <v>377</v>
      </c>
      <c r="E111" s="94">
        <v>328</v>
      </c>
      <c r="F111" s="94">
        <v>81</v>
      </c>
      <c r="G111" s="95"/>
      <c r="H111" s="82"/>
      <c r="I111" s="95"/>
      <c r="J111" s="82"/>
      <c r="K111" s="95"/>
      <c r="L111" s="95"/>
      <c r="M111" s="82"/>
      <c r="N111" s="82"/>
      <c r="O111" s="82"/>
    </row>
    <row r="112" spans="1:15" ht="15" customHeight="1" x14ac:dyDescent="0.2">
      <c r="A112" s="66" t="s">
        <v>14</v>
      </c>
      <c r="B112" s="93">
        <f t="shared" si="14"/>
        <v>1238</v>
      </c>
      <c r="C112" s="94">
        <v>5</v>
      </c>
      <c r="D112" s="94">
        <v>620</v>
      </c>
      <c r="E112" s="94">
        <v>500</v>
      </c>
      <c r="F112" s="94">
        <v>113</v>
      </c>
      <c r="G112" s="95"/>
      <c r="H112" s="82"/>
      <c r="I112" s="95"/>
      <c r="J112" s="82"/>
      <c r="K112" s="95"/>
      <c r="L112" s="95"/>
      <c r="M112" s="82"/>
      <c r="N112" s="82"/>
      <c r="O112" s="82"/>
    </row>
    <row r="113" spans="1:15" ht="15" customHeight="1" x14ac:dyDescent="0.2">
      <c r="A113" s="66" t="s">
        <v>60</v>
      </c>
      <c r="B113" s="93">
        <f t="shared" si="14"/>
        <v>808</v>
      </c>
      <c r="C113" s="94">
        <v>1</v>
      </c>
      <c r="D113" s="94">
        <v>379</v>
      </c>
      <c r="E113" s="94">
        <v>323</v>
      </c>
      <c r="F113" s="94">
        <v>105</v>
      </c>
      <c r="G113" s="95"/>
      <c r="H113" s="82"/>
      <c r="I113" s="95"/>
      <c r="J113" s="82"/>
      <c r="K113" s="95"/>
      <c r="L113" s="95"/>
      <c r="M113" s="82"/>
      <c r="N113" s="82"/>
      <c r="O113" s="82"/>
    </row>
    <row r="114" spans="1:15" ht="15" customHeight="1" x14ac:dyDescent="0.2">
      <c r="A114" s="66" t="s">
        <v>61</v>
      </c>
      <c r="B114" s="93">
        <f t="shared" si="14"/>
        <v>619</v>
      </c>
      <c r="C114" s="94">
        <v>2</v>
      </c>
      <c r="D114" s="94">
        <v>316</v>
      </c>
      <c r="E114" s="94">
        <v>260</v>
      </c>
      <c r="F114" s="94">
        <v>41</v>
      </c>
      <c r="G114" s="95"/>
      <c r="H114" s="82"/>
      <c r="I114" s="95"/>
      <c r="J114" s="82"/>
      <c r="K114" s="95"/>
      <c r="L114" s="95"/>
      <c r="M114" s="82"/>
      <c r="N114" s="82"/>
      <c r="O114" s="82"/>
    </row>
    <row r="115" spans="1:15" ht="15" customHeight="1" x14ac:dyDescent="0.2">
      <c r="A115" s="66" t="s">
        <v>11</v>
      </c>
      <c r="B115" s="93">
        <f t="shared" si="14"/>
        <v>7540</v>
      </c>
      <c r="C115" s="94">
        <v>25</v>
      </c>
      <c r="D115" s="94">
        <v>3677</v>
      </c>
      <c r="E115" s="94">
        <v>3034</v>
      </c>
      <c r="F115" s="94">
        <v>804</v>
      </c>
      <c r="G115" s="95"/>
      <c r="H115" s="82"/>
      <c r="I115" s="95"/>
      <c r="J115" s="82"/>
      <c r="K115" s="95"/>
      <c r="L115" s="95"/>
      <c r="M115" s="82"/>
      <c r="N115" s="82"/>
      <c r="O115" s="82"/>
    </row>
    <row r="116" spans="1:15" ht="15" customHeight="1" x14ac:dyDescent="0.2">
      <c r="A116" s="66" t="s">
        <v>62</v>
      </c>
      <c r="B116" s="93">
        <f t="shared" si="14"/>
        <v>518</v>
      </c>
      <c r="C116" s="94">
        <v>21</v>
      </c>
      <c r="D116" s="94">
        <v>224</v>
      </c>
      <c r="E116" s="94">
        <v>190</v>
      </c>
      <c r="F116" s="94">
        <v>83</v>
      </c>
      <c r="G116" s="95"/>
      <c r="H116" s="82"/>
      <c r="I116" s="95"/>
      <c r="J116" s="82"/>
      <c r="K116" s="95"/>
      <c r="L116" s="95"/>
      <c r="M116" s="82"/>
      <c r="N116" s="82"/>
      <c r="O116" s="82"/>
    </row>
    <row r="117" spans="1:15" ht="15" customHeight="1" x14ac:dyDescent="0.2">
      <c r="A117" s="66" t="s">
        <v>63</v>
      </c>
      <c r="B117" s="93">
        <f t="shared" si="14"/>
        <v>162</v>
      </c>
      <c r="C117" s="94">
        <v>1</v>
      </c>
      <c r="D117" s="94">
        <v>76</v>
      </c>
      <c r="E117" s="94">
        <v>57</v>
      </c>
      <c r="F117" s="94">
        <v>28</v>
      </c>
      <c r="G117" s="95"/>
      <c r="H117" s="82"/>
      <c r="I117" s="95"/>
      <c r="J117" s="82"/>
      <c r="K117" s="95"/>
      <c r="L117" s="95"/>
      <c r="M117" s="82"/>
      <c r="N117" s="82"/>
      <c r="O117" s="82"/>
    </row>
    <row r="118" spans="1:15" ht="15" customHeight="1" x14ac:dyDescent="0.2">
      <c r="A118" s="66" t="s">
        <v>64</v>
      </c>
      <c r="B118" s="93">
        <f t="shared" si="14"/>
        <v>193</v>
      </c>
      <c r="C118" s="94">
        <v>1</v>
      </c>
      <c r="D118" s="94">
        <v>111</v>
      </c>
      <c r="E118" s="94">
        <v>70</v>
      </c>
      <c r="F118" s="94">
        <v>11</v>
      </c>
      <c r="G118" s="95"/>
      <c r="H118" s="82"/>
      <c r="I118" s="95"/>
      <c r="J118" s="82"/>
      <c r="K118" s="95"/>
      <c r="L118" s="95"/>
      <c r="M118" s="82"/>
      <c r="N118" s="82"/>
      <c r="O118" s="82"/>
    </row>
    <row r="119" spans="1:15" ht="15" customHeight="1" x14ac:dyDescent="0.2">
      <c r="A119" s="66" t="s">
        <v>65</v>
      </c>
      <c r="B119" s="93">
        <f t="shared" si="14"/>
        <v>203</v>
      </c>
      <c r="C119" s="94">
        <v>1</v>
      </c>
      <c r="D119" s="94">
        <v>83</v>
      </c>
      <c r="E119" s="94">
        <v>95</v>
      </c>
      <c r="F119" s="94">
        <v>24</v>
      </c>
      <c r="G119" s="95"/>
      <c r="H119" s="82"/>
      <c r="I119" s="95"/>
      <c r="J119" s="82"/>
      <c r="K119" s="95"/>
      <c r="L119" s="95"/>
      <c r="M119" s="82"/>
      <c r="N119" s="82"/>
      <c r="O119" s="82"/>
    </row>
    <row r="120" spans="1:15" ht="15" customHeight="1" x14ac:dyDescent="0.2">
      <c r="A120" s="66" t="s">
        <v>66</v>
      </c>
      <c r="B120" s="93">
        <f t="shared" si="14"/>
        <v>1059</v>
      </c>
      <c r="C120" s="94">
        <v>1</v>
      </c>
      <c r="D120" s="94">
        <v>612</v>
      </c>
      <c r="E120" s="94">
        <v>398</v>
      </c>
      <c r="F120" s="94">
        <v>48</v>
      </c>
      <c r="G120" s="95"/>
      <c r="H120" s="82"/>
      <c r="I120" s="95"/>
      <c r="J120" s="82"/>
      <c r="K120" s="95"/>
      <c r="L120" s="95"/>
      <c r="M120" s="82"/>
      <c r="N120" s="82"/>
      <c r="O120" s="82"/>
    </row>
    <row r="121" spans="1:15" ht="15" customHeight="1" x14ac:dyDescent="0.2">
      <c r="A121" s="66" t="s">
        <v>13</v>
      </c>
      <c r="B121" s="93">
        <f t="shared" si="14"/>
        <v>733</v>
      </c>
      <c r="C121" s="94">
        <v>3</v>
      </c>
      <c r="D121" s="94">
        <v>308</v>
      </c>
      <c r="E121" s="94">
        <v>385</v>
      </c>
      <c r="F121" s="94">
        <v>37</v>
      </c>
      <c r="G121" s="95"/>
      <c r="H121" s="82"/>
      <c r="I121" s="95"/>
      <c r="J121" s="82"/>
      <c r="K121" s="95"/>
      <c r="L121" s="95"/>
      <c r="M121" s="82"/>
      <c r="N121" s="82"/>
      <c r="O121" s="82"/>
    </row>
    <row r="122" spans="1:15" ht="15" customHeight="1" x14ac:dyDescent="0.2">
      <c r="A122" s="66" t="s">
        <v>67</v>
      </c>
      <c r="B122" s="93">
        <f t="shared" si="14"/>
        <v>682</v>
      </c>
      <c r="C122" s="94">
        <v>0</v>
      </c>
      <c r="D122" s="94">
        <v>347</v>
      </c>
      <c r="E122" s="94">
        <v>257</v>
      </c>
      <c r="F122" s="94">
        <v>78</v>
      </c>
      <c r="G122" s="95"/>
      <c r="H122" s="82"/>
      <c r="I122" s="95"/>
      <c r="J122" s="82"/>
      <c r="K122" s="95"/>
      <c r="L122" s="95"/>
      <c r="M122" s="82"/>
      <c r="N122" s="82"/>
      <c r="O122" s="82"/>
    </row>
    <row r="123" spans="1:15" ht="15" customHeight="1" x14ac:dyDescent="0.2">
      <c r="A123" s="66" t="s">
        <v>68</v>
      </c>
      <c r="B123" s="93">
        <f t="shared" si="14"/>
        <v>408</v>
      </c>
      <c r="C123" s="94">
        <v>1</v>
      </c>
      <c r="D123" s="94">
        <v>159</v>
      </c>
      <c r="E123" s="94">
        <v>213</v>
      </c>
      <c r="F123" s="94">
        <v>35</v>
      </c>
      <c r="G123" s="95"/>
      <c r="H123" s="82"/>
      <c r="I123" s="95"/>
      <c r="J123" s="82"/>
      <c r="K123" s="95"/>
      <c r="L123" s="95"/>
      <c r="M123" s="82"/>
      <c r="N123" s="82"/>
      <c r="O123" s="82"/>
    </row>
    <row r="124" spans="1:15" ht="15" customHeight="1" x14ac:dyDescent="0.2">
      <c r="A124" s="66" t="s">
        <v>69</v>
      </c>
      <c r="B124" s="93">
        <f t="shared" si="14"/>
        <v>348</v>
      </c>
      <c r="C124" s="94">
        <v>1</v>
      </c>
      <c r="D124" s="94">
        <v>176</v>
      </c>
      <c r="E124" s="94">
        <v>161</v>
      </c>
      <c r="F124" s="94">
        <v>10</v>
      </c>
      <c r="G124" s="95"/>
      <c r="H124" s="82"/>
      <c r="I124" s="95"/>
      <c r="J124" s="82"/>
      <c r="K124" s="95"/>
      <c r="L124" s="95"/>
      <c r="M124" s="82"/>
      <c r="N124" s="82"/>
      <c r="O124" s="82"/>
    </row>
    <row r="125" spans="1:15" s="98" customFormat="1" ht="15" customHeight="1" x14ac:dyDescent="0.2">
      <c r="A125" s="67" t="s">
        <v>70</v>
      </c>
      <c r="B125" s="96">
        <f t="shared" si="14"/>
        <v>183</v>
      </c>
      <c r="C125" s="97">
        <v>0</v>
      </c>
      <c r="D125" s="97">
        <v>93</v>
      </c>
      <c r="E125" s="97">
        <v>43</v>
      </c>
      <c r="F125" s="97">
        <v>47</v>
      </c>
      <c r="G125" s="95"/>
      <c r="H125" s="82"/>
      <c r="I125" s="95"/>
      <c r="J125" s="82"/>
      <c r="K125" s="95"/>
      <c r="L125" s="95"/>
      <c r="M125" s="82"/>
      <c r="N125" s="82"/>
      <c r="O125" s="82"/>
    </row>
    <row r="126" spans="1:15" ht="15" customHeight="1" x14ac:dyDescent="0.2">
      <c r="A126" s="89" t="s">
        <v>1</v>
      </c>
      <c r="B126" s="99">
        <f>SUM(B101:B125)</f>
        <v>23708</v>
      </c>
      <c r="C126" s="99">
        <f>SUM(C101:C125)</f>
        <v>103</v>
      </c>
      <c r="D126" s="99">
        <f>SUM(D101:D125)</f>
        <v>11890</v>
      </c>
      <c r="E126" s="99">
        <f>SUM(E101:E125)</f>
        <v>9532</v>
      </c>
      <c r="F126" s="99">
        <f>SUM(F101:F125)</f>
        <v>2183</v>
      </c>
      <c r="G126" s="90"/>
      <c r="H126" s="82"/>
      <c r="I126" s="90"/>
      <c r="J126" s="90"/>
      <c r="K126" s="90"/>
      <c r="L126" s="90"/>
      <c r="M126" s="90"/>
      <c r="N126" s="90"/>
      <c r="O126" s="90"/>
    </row>
    <row r="127" spans="1:15" ht="15" customHeight="1" thickBot="1" x14ac:dyDescent="0.25">
      <c r="A127" s="91" t="s">
        <v>2</v>
      </c>
      <c r="B127" s="100">
        <f>B126/$B$126</f>
        <v>1</v>
      </c>
      <c r="C127" s="100">
        <f>C126/$B$126</f>
        <v>4.3445250548338112E-3</v>
      </c>
      <c r="D127" s="100">
        <f>D126/$B$126</f>
        <v>0.50151847477644673</v>
      </c>
      <c r="E127" s="100">
        <f>E126/$B$126</f>
        <v>0.40205837691918339</v>
      </c>
      <c r="F127" s="100">
        <f>F126/$B$126</f>
        <v>9.2078623249536015E-2</v>
      </c>
      <c r="G127" s="77"/>
      <c r="H127" s="77"/>
      <c r="I127" s="77"/>
      <c r="J127" s="77"/>
      <c r="K127" s="77"/>
      <c r="L127" s="77"/>
      <c r="M127" s="77"/>
      <c r="N127" s="77"/>
      <c r="O127" s="77"/>
    </row>
    <row r="128" spans="1:15" ht="15" customHeight="1" x14ac:dyDescent="0.2">
      <c r="A128" s="52"/>
      <c r="B128" s="53"/>
    </row>
  </sheetData>
  <mergeCells count="21">
    <mergeCell ref="J53:J54"/>
    <mergeCell ref="N53:N54"/>
    <mergeCell ref="O53:O54"/>
    <mergeCell ref="K53:L53"/>
    <mergeCell ref="M53:M54"/>
    <mergeCell ref="A53:A54"/>
    <mergeCell ref="B78:B80"/>
    <mergeCell ref="B53:B54"/>
    <mergeCell ref="C79:E79"/>
    <mergeCell ref="F79:H79"/>
    <mergeCell ref="C53:E53"/>
    <mergeCell ref="F53:F54"/>
    <mergeCell ref="G53:I53"/>
    <mergeCell ref="O99:O100"/>
    <mergeCell ref="C99:F99"/>
    <mergeCell ref="A99:A100"/>
    <mergeCell ref="B99:B100"/>
    <mergeCell ref="A78:A80"/>
    <mergeCell ref="I79:K79"/>
    <mergeCell ref="L79:N79"/>
    <mergeCell ref="C78:N78"/>
  </mergeCells>
  <printOptions horizontalCentered="1"/>
  <pageMargins left="0.15748031496062992" right="0.19685039370078741" top="0.55118110236220474" bottom="0.55118110236220474" header="0.31496062992125984" footer="0.31496062992125984"/>
  <pageSetup scale="67" orientation="landscape" r:id="rId1"/>
  <headerFooter>
    <oddFooter>&amp;LFuente: Registro de casos del CEM/UGIGC/PNCVFS</oddFooter>
  </headerFooter>
  <rowBreaks count="1" manualBreakCount="1">
    <brk id="74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Mujer</vt:lpstr>
      <vt:lpstr>Mujer!Área_de_impresión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dvillagomez</cp:lastModifiedBy>
  <cp:lastPrinted>2019-02-18T17:27:32Z</cp:lastPrinted>
  <dcterms:created xsi:type="dcterms:W3CDTF">2009-10-30T17:37:42Z</dcterms:created>
  <dcterms:modified xsi:type="dcterms:W3CDTF">2019-03-14T20:33:08Z</dcterms:modified>
</cp:coreProperties>
</file>