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2. Febrero 2019\Febrero\BV Febrero 2019\páginas\"/>
    </mc:Choice>
  </mc:AlternateContent>
  <bookViews>
    <workbookView xWindow="0" yWindow="0" windowWidth="24000" windowHeight="9735"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workbook>
</file>

<file path=xl/calcChain.xml><?xml version="1.0" encoding="utf-8"?>
<calcChain xmlns="http://schemas.openxmlformats.org/spreadsheetml/2006/main">
  <c r="B41" i="3" l="1"/>
  <c r="I87" i="3" l="1"/>
  <c r="H87" i="3"/>
  <c r="G87" i="3"/>
  <c r="E87" i="3"/>
  <c r="D87" i="3"/>
  <c r="C87" i="3"/>
  <c r="F86" i="3"/>
  <c r="B86" i="3"/>
  <c r="F85" i="3"/>
  <c r="B85" i="3"/>
  <c r="F84" i="3"/>
  <c r="B84" i="3"/>
  <c r="F83" i="3"/>
  <c r="B83" i="3"/>
  <c r="F82" i="3"/>
  <c r="B82" i="3"/>
  <c r="F81" i="3"/>
  <c r="B81" i="3"/>
  <c r="F80" i="3"/>
  <c r="B80" i="3"/>
  <c r="F79" i="3"/>
  <c r="B79" i="3"/>
  <c r="F78" i="3"/>
  <c r="B78" i="3"/>
  <c r="F77" i="3"/>
  <c r="B77" i="3"/>
  <c r="F76" i="3"/>
  <c r="B76" i="3"/>
  <c r="F75" i="3"/>
  <c r="B75" i="3"/>
  <c r="G67" i="3"/>
  <c r="F67" i="3"/>
  <c r="D67" i="3"/>
  <c r="C67" i="3"/>
  <c r="E66" i="3"/>
  <c r="B66" i="3"/>
  <c r="E65" i="3"/>
  <c r="B65" i="3"/>
  <c r="E64" i="3"/>
  <c r="B64" i="3"/>
  <c r="E63" i="3"/>
  <c r="B63" i="3"/>
  <c r="E62" i="3"/>
  <c r="B62" i="3"/>
  <c r="E61" i="3"/>
  <c r="B61" i="3"/>
  <c r="E60" i="3"/>
  <c r="B60" i="3"/>
  <c r="E59" i="3"/>
  <c r="B59" i="3"/>
  <c r="E58" i="3"/>
  <c r="B58" i="3"/>
  <c r="E57" i="3"/>
  <c r="B57" i="3"/>
  <c r="E56" i="3"/>
  <c r="B56" i="3"/>
  <c r="E55" i="3"/>
  <c r="B55" i="3"/>
  <c r="H45" i="3"/>
  <c r="I41" i="3" s="1"/>
  <c r="F45" i="3"/>
  <c r="G43" i="3" s="1"/>
  <c r="D45" i="3"/>
  <c r="E43" i="3" s="1"/>
  <c r="B44" i="3"/>
  <c r="I43" i="3"/>
  <c r="B43" i="3"/>
  <c r="B42" i="3"/>
  <c r="O30" i="3"/>
  <c r="N30" i="3"/>
  <c r="M30" i="3"/>
  <c r="D30" i="3"/>
  <c r="C30" i="3"/>
  <c r="L29" i="3"/>
  <c r="B29" i="3"/>
  <c r="L28" i="3"/>
  <c r="B28" i="3"/>
  <c r="L27" i="3"/>
  <c r="B27" i="3"/>
  <c r="L26" i="3"/>
  <c r="B26" i="3"/>
  <c r="L25" i="3"/>
  <c r="B25" i="3"/>
  <c r="L24" i="3"/>
  <c r="B24" i="3"/>
  <c r="L23" i="3"/>
  <c r="B23" i="3"/>
  <c r="L22" i="3"/>
  <c r="B22" i="3"/>
  <c r="L21" i="3"/>
  <c r="B21" i="3"/>
  <c r="L20" i="3"/>
  <c r="B20" i="3"/>
  <c r="L19" i="3"/>
  <c r="B19" i="3"/>
  <c r="L18" i="3"/>
  <c r="B18" i="3"/>
  <c r="E65" i="1"/>
  <c r="D65" i="1"/>
  <c r="D66" i="1" s="1"/>
  <c r="C65" i="1"/>
  <c r="B64" i="1"/>
  <c r="B63" i="1"/>
  <c r="B62" i="1"/>
  <c r="B61" i="1"/>
  <c r="B60" i="1"/>
  <c r="B59" i="1"/>
  <c r="B58" i="1"/>
  <c r="B57" i="1"/>
  <c r="B56" i="1"/>
  <c r="B55" i="1"/>
  <c r="B54" i="1"/>
  <c r="B53" i="1"/>
  <c r="B65" i="1" s="1"/>
  <c r="H40" i="1"/>
  <c r="I40" i="1" s="1"/>
  <c r="F40" i="1"/>
  <c r="G39" i="1" s="1"/>
  <c r="D40" i="1"/>
  <c r="E40" i="1" s="1"/>
  <c r="B40" i="1"/>
  <c r="C40" i="1" s="1"/>
  <c r="I39" i="1"/>
  <c r="E39" i="1"/>
  <c r="C39" i="1"/>
  <c r="B39" i="1"/>
  <c r="I38" i="1"/>
  <c r="E38" i="1"/>
  <c r="B38" i="1"/>
  <c r="C38" i="1" s="1"/>
  <c r="I37" i="1"/>
  <c r="G37" i="1"/>
  <c r="E37" i="1"/>
  <c r="B37" i="1"/>
  <c r="C37" i="1" s="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L28" i="1" s="1"/>
  <c r="B16" i="1"/>
  <c r="B28" i="1" s="1"/>
  <c r="E64" i="2"/>
  <c r="D64" i="2"/>
  <c r="C64" i="2"/>
  <c r="B63" i="2"/>
  <c r="B62" i="2"/>
  <c r="B61" i="2"/>
  <c r="B60" i="2"/>
  <c r="B59" i="2"/>
  <c r="B58" i="2"/>
  <c r="B57" i="2"/>
  <c r="B56" i="2"/>
  <c r="B55" i="2"/>
  <c r="B54" i="2"/>
  <c r="B53" i="2"/>
  <c r="B52" i="2"/>
  <c r="B64" i="2" s="1"/>
  <c r="H38" i="2"/>
  <c r="I38" i="2" s="1"/>
  <c r="F38" i="2"/>
  <c r="G37" i="2" s="1"/>
  <c r="E38" i="2"/>
  <c r="D38" i="2"/>
  <c r="B38" i="2"/>
  <c r="C36" i="2" s="1"/>
  <c r="I37" i="2"/>
  <c r="E37" i="2"/>
  <c r="B37" i="2"/>
  <c r="I36" i="2"/>
  <c r="E36" i="2"/>
  <c r="B36" i="2"/>
  <c r="I35" i="2"/>
  <c r="G35" i="2"/>
  <c r="E35" i="2"/>
  <c r="B35" i="2"/>
  <c r="C35" i="2" s="1"/>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L26" i="2" s="1"/>
  <c r="B14" i="2"/>
  <c r="B26" i="2" s="1"/>
  <c r="I42" i="3" l="1"/>
  <c r="G42" i="3"/>
  <c r="E41" i="3"/>
  <c r="C65" i="2"/>
  <c r="L27" i="2"/>
  <c r="O27" i="2"/>
  <c r="D65" i="2"/>
  <c r="M29" i="1"/>
  <c r="M27" i="2"/>
  <c r="N29" i="1"/>
  <c r="D27" i="2"/>
  <c r="B27" i="2"/>
  <c r="C27" i="2"/>
  <c r="L29" i="1"/>
  <c r="O29" i="1"/>
  <c r="N27" i="2"/>
  <c r="D29" i="1"/>
  <c r="B29" i="1"/>
  <c r="C29" i="1"/>
  <c r="C66" i="1"/>
  <c r="B66" i="1" s="1"/>
  <c r="C37" i="2"/>
  <c r="G36" i="2"/>
  <c r="G38" i="2"/>
  <c r="G38" i="1"/>
  <c r="G40" i="1"/>
  <c r="G41" i="3"/>
  <c r="G44" i="3"/>
  <c r="C38" i="2"/>
  <c r="B30" i="3"/>
  <c r="D31" i="3" s="1"/>
  <c r="F87" i="3"/>
  <c r="I88" i="3" s="1"/>
  <c r="B87" i="3"/>
  <c r="E88" i="3" s="1"/>
  <c r="E67" i="3"/>
  <c r="G68" i="3" s="1"/>
  <c r="B67" i="3"/>
  <c r="M74" i="3" s="1"/>
  <c r="M54" i="3" s="1"/>
  <c r="B45" i="3"/>
  <c r="C41" i="3" s="1"/>
  <c r="E44" i="3"/>
  <c r="L30" i="3"/>
  <c r="M31" i="3" s="1"/>
  <c r="E42" i="3"/>
  <c r="I44" i="3"/>
  <c r="I45" i="3" l="1"/>
  <c r="G45" i="3"/>
  <c r="D88" i="3"/>
  <c r="C68" i="3"/>
  <c r="D68" i="3"/>
  <c r="E45" i="3"/>
  <c r="C42" i="3"/>
  <c r="C31" i="3"/>
  <c r="N31" i="3"/>
  <c r="B31" i="3"/>
  <c r="C88" i="3"/>
  <c r="C43" i="3"/>
  <c r="F68" i="3"/>
  <c r="E68" i="3" s="1"/>
  <c r="B65" i="2"/>
  <c r="H88" i="3"/>
  <c r="G88" i="3"/>
  <c r="C44"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<sst xmlns="http://schemas.openxmlformats.org/spreadsheetml/2006/main" count="400" uniqueCount="88">
  <si>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</si>
  <si>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</si>
  <si>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</si>
  <si>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</si>
  <si>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</si>
  <si>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</si>
  <si>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</si>
  <si>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</si>
  <si>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</si>
  <si>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</si>
  <si>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</si>
  <si>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</si>
  <si>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</si>
  <si>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</si>
  <si>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</si>
  <si>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</si>
  <si>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</si>
  <si>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</si>
  <si>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</si>
  <si>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</si>
  <si>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</si>
  <si>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</si>
  <si>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</si>
  <si>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</si>
  <si>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</si>
  <si>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</si>
  <si>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</si>
  <si>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</si>
  <si>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</si>
  <si>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</si>
  <si>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</si>
  <si>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</si>
  <si>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</si>
  <si>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</si>
  <si>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</si>
  <si>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</si>
  <si>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</si>
  <si>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</si>
  <si>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</si>
  <si>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</si>
  <si>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</si>
  <si>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</si>
  <si>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</si>
  <si>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</si>
  <si>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</si>
  <si>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</si>
  <si>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</si>
  <si>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</si>
  <si>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</si>
  <si>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</si>
  <si>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</si>
  <si>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</si>
  <si>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</si>
  <si>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</si>
  <si>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</si>
  <si>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</si>
  <si>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</si>
  <si>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</si>
  <si>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</si>
  <si>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del total de Casos   de </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</si>
  <si>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</si>
  <si>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</si>
  <si>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</si>
  <si>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</si>
  <si>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</si>
  <si>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</si>
  <si>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</si>
  <si>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</si>
  <si>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</si>
  <si>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</si>
  <si>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</si>
  <si>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</si>
  <si>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</si>
  <si>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</si>
  <si>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</si>
  <si>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</si>
  <si>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</si>
  <si>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</si>
  <si>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</si>
  <si>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</si>
  <si>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</si>
  <si>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Otros /3</t>
  </si>
  <si>
    <t>Otros /2</t>
  </si>
  <si>
    <t>Vecino/a</t>
  </si>
  <si>
    <t>/2 Persona agresora diferente a madre/padre.</t>
  </si>
  <si>
    <t>/3 Persona agresora diferente a vecino</t>
  </si>
  <si>
    <r>
      <t>NIÑOS, NIÑAS Y ADOLESCENTES (NNA)</t>
    </r>
    <r>
      <rPr>
        <b/>
        <u/>
        <vertAlign val="superscript"/>
        <sz val="13"/>
        <color indexed="9"/>
        <rFont val="Arial Narrow"/>
        <family val="2"/>
      </rPr>
      <t>/1</t>
    </r>
  </si>
  <si>
    <t>Período : Enero - Febrero,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</si>
</sst>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1"/>
      <color theme="1"/>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9" borderId="44" xfId="2"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2" borderId="0" xfId="2" applyNumberFormat="1" applyFont="1" applyFill="1"/>
    <xf numFmtId="9" fontId="22" fillId="9" borderId="45" xfId="2" applyFont="1" applyFill="1" applyBorder="1" applyAlignment="1">
      <alignment horizontal="center" vertical="center"/>
    </xf>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26129554537051"/>
          <c:y val="4.9451747554669488E-2"/>
          <c:w val="0.78657203371176732"/>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16</c:v>
                </c:pt>
                <c:pt idx="1">
                  <c:v>10</c:v>
                </c:pt>
                <c:pt idx="2">
                  <c:v>6</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768</c:v>
                </c:pt>
                <c:pt idx="1">
                  <c:v>1582</c:v>
                </c:pt>
                <c:pt idx="2">
                  <c:v>1289</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478</c:v>
                </c:pt>
                <c:pt idx="1">
                  <c:v>898</c:v>
                </c:pt>
                <c:pt idx="2">
                  <c:v>964</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spPr>
                <a:solidFill>
                  <a:schemeClr val="bg1">
                    <a:lumMod val="75000"/>
                  </a:schemeClr>
                </a:solidFill>
                <a:ln w="25400">
                  <a:noFill/>
                </a:ln>
              </c:spPr>
              <c:txPr>
                <a:bodyPr wrap="square" lIns="38100" tIns="19050" rIns="38100" bIns="19050" anchor="ctr">
                  <a:spAutoFit/>
                </a:bodyPr>
                <a:lstStyle/>
                <a:p>
                  <a:pPr>
                    <a:defRPr sz="90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9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116</c:v>
                </c:pt>
                <c:pt idx="1">
                  <c:v>488</c:v>
                </c:pt>
                <c:pt idx="2">
                  <c:v>936</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5836654918688007"/>
          <c:y val="0.71986999307737787"/>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1714175510669862"/>
          <c:y val="0.24940820029631602"/>
          <c:w val="0.60104827114002057"/>
          <c:h val="0.58452897404737725"/>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4892</c:v>
                </c:pt>
                <c:pt idx="1">
                  <c:v>2659</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xdr:cNvGrpSpPr>
          <a:grpSpLocks/>
        </xdr:cNvGrpSpPr>
      </xdr:nvGrpSpPr>
      <xdr:grpSpPr bwMode="auto">
        <a:xfrm>
          <a:off x="6118860" y="3215640"/>
          <a:ext cx="533400" cy="769620"/>
          <a:chOff x="8944" y="3989"/>
          <a:chExt cx="620" cy="870"/>
        </a:xfrm>
      </xdr:grpSpPr>
      <xdr:pic>
        <xdr:nvPicPr>
          <xdr:cNvPr id="1583375" name="Picture 216" descr="MCj01563810000%5b1%5d"/>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xdr:cNvGrpSpPr>
          <a:grpSpLocks/>
        </xdr:cNvGrpSpPr>
      </xdr:nvGrpSpPr>
      <xdr:grpSpPr bwMode="auto">
        <a:xfrm>
          <a:off x="6118860" y="3467100"/>
          <a:ext cx="533400" cy="769620"/>
          <a:chOff x="8944" y="3989"/>
          <a:chExt cx="620" cy="870"/>
        </a:xfrm>
      </xdr:grpSpPr>
      <xdr:pic>
        <xdr:nvPicPr>
          <xdr:cNvPr id="1586447" name="Picture 216" descr="MCj01563810000%5b1%5d"/>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xdr:cNvGrpSpPr>
          <a:grpSpLocks/>
        </xdr:cNvGrpSpPr>
      </xdr:nvGrpSpPr>
      <xdr:grpSpPr bwMode="auto">
        <a:xfrm>
          <a:off x="6842337" y="3544993"/>
          <a:ext cx="403860" cy="327237"/>
          <a:chOff x="8944" y="3989"/>
          <a:chExt cx="620" cy="870"/>
        </a:xfrm>
      </xdr:grpSpPr>
      <xdr:pic>
        <xdr:nvPicPr>
          <xdr:cNvPr id="1561903" name="Picture 216" descr="MCj01563810000%5b1%5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739140</xdr:colOff>
      <xdr:row>51</xdr:row>
      <xdr:rowOff>22860</xdr:rowOff>
    </xdr:from>
    <xdr:to>
      <xdr:col>9</xdr:col>
      <xdr:colOff>762000</xdr:colOff>
      <xdr:row>54</xdr:row>
      <xdr:rowOff>182880</xdr:rowOff>
    </xdr:to>
    <xdr:pic>
      <xdr:nvPicPr>
        <xdr:cNvPr id="1561898" name="Picture 26" descr="vs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94120" y="7543800"/>
          <a:ext cx="1592580" cy="678180"/>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716280</xdr:colOff>
      <xdr:row>54</xdr:row>
      <xdr:rowOff>190499</xdr:rowOff>
    </xdr:from>
    <xdr:to>
      <xdr:col>15</xdr:col>
      <xdr:colOff>0</xdr:colOff>
      <xdr:row>70</xdr:row>
      <xdr:rowOff>84666</xdr:rowOff>
    </xdr:to>
    <xdr:sp macro="" textlink="">
      <xdr:nvSpPr>
        <xdr:cNvPr id="13" name="Rectángulo 12"/>
        <xdr:cNvSpPr/>
      </xdr:nvSpPr>
      <xdr:spPr>
        <a:xfrm>
          <a:off x="6103197" y="7831666"/>
          <a:ext cx="5146886" cy="867833"/>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tienen mayor incidencia en las siguientes regiones: Lima 170 casos, Arequipa 48 casos, Junín 48 casos, La Libertad  37 casos, Loreto 35 casos,San Martín 32 casos, Huánuco 29 casos, Cajamarca 28 casos, Ucayali 25 casos, Ica 24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617220</xdr:colOff>
      <xdr:row>46</xdr:row>
      <xdr:rowOff>76200</xdr:rowOff>
    </xdr:to>
    <xdr:graphicFrame macro="">
      <xdr:nvGraphicFramePr>
        <xdr:cNvPr id="156190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10</xdr:col>
      <xdr:colOff>31750</xdr:colOff>
      <xdr:row>35</xdr:row>
      <xdr:rowOff>74084</xdr:rowOff>
    </xdr:to>
    <xdr:graphicFrame macro="">
      <xdr:nvGraphicFramePr>
        <xdr:cNvPr id="156190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cdr:cNvGrpSpPr>
          <a:grpSpLocks xmlns:a="http://schemas.openxmlformats.org/drawingml/2006/main"/>
        </cdr:cNvGrpSpPr>
      </cdr:nvGrpSpPr>
      <cdr:grpSpPr bwMode="auto">
        <a:xfrm xmlns:a="http://schemas.openxmlformats.org/drawingml/2006/main">
          <a:off x="55167" y="56049"/>
          <a:ext cx="2819" cy="776"/>
          <a:chOff x="0" y="0"/>
          <a:chExt cx="1" cy="2"/>
        </a:xfrm>
      </cdr:grpSpPr>
      <cdr:pic>
        <cdr:nvPicPr>
          <cdr:cNvPr id="3" name="Picture 216" descr="MCj0156381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0.8807</cdr:x>
      <cdr:y>0.61457</cdr:y>
    </cdr:from>
    <cdr:to>
      <cdr:x>0.99762</cdr:x>
      <cdr:y>0.75655</cdr:y>
    </cdr:to>
    <cdr:pic>
      <cdr:nvPicPr>
        <cdr:cNvPr id="5"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988684" y="2644987"/>
          <a:ext cx="525707" cy="61853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0.73396</cdr:x>
      <cdr:y>0.10001</cdr:y>
    </cdr:from>
    <cdr:to>
      <cdr:x>0.83602</cdr:x>
      <cdr:y>0.27846</cdr:y>
    </cdr:to>
    <cdr:grpSp>
      <cdr:nvGrpSpPr>
        <cdr:cNvPr id="24" name="Group 215"/>
        <cdr:cNvGrpSpPr>
          <a:grpSpLocks xmlns:a="http://schemas.openxmlformats.org/drawingml/2006/main"/>
        </cdr:cNvGrpSpPr>
      </cdr:nvGrpSpPr>
      <cdr:grpSpPr bwMode="auto">
        <a:xfrm xmlns:a="http://schemas.openxmlformats.org/drawingml/2006/main">
          <a:off x="3283891" y="258556"/>
          <a:ext cx="456638" cy="461346"/>
          <a:chOff x="0" y="0"/>
          <a:chExt cx="1" cy="2"/>
        </a:xfrm>
      </cdr:grpSpPr>
      <cdr:pic>
        <cdr:nvPicPr>
          <cdr:cNvPr id="7" name="Picture 216" descr="MCj0156381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0.84414</cdr:x>
      <cdr:y>0.19338</cdr:y>
    </cdr:from>
    <cdr:to>
      <cdr:x>0.91489</cdr:x>
      <cdr:y>0.33509</cdr:y>
    </cdr:to>
    <cdr:pic>
      <cdr:nvPicPr>
        <cdr:cNvPr id="9"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67501" y="726448"/>
          <a:ext cx="296851" cy="598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cdr:x>
      <cdr:y>0.31709</cdr:y>
    </cdr:from>
    <cdr:to>
      <cdr:x>0.1296</cdr:x>
      <cdr:y>0.47938</cdr:y>
    </cdr:to>
    <cdr:pic>
      <cdr:nvPicPr>
        <cdr:cNvPr id="10"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0" y="1394634"/>
          <a:ext cx="561119" cy="724959"/>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3" t="s">
        <v>24</v>
      </c>
      <c r="B33" s="223" t="s">
        <v>5</v>
      </c>
      <c r="C33" s="223"/>
      <c r="D33" s="29" t="s">
        <v>8</v>
      </c>
      <c r="E33" s="30"/>
      <c r="F33" s="29" t="s">
        <v>9</v>
      </c>
      <c r="G33" s="30"/>
      <c r="H33" s="29" t="s">
        <v>10</v>
      </c>
      <c r="I33" s="30"/>
      <c r="K33" s="27"/>
      <c r="L33" s="27"/>
      <c r="M33" s="27"/>
      <c r="N33" s="27"/>
      <c r="O33" s="27"/>
    </row>
    <row r="34" spans="1:15" ht="12.75" customHeight="1" x14ac:dyDescent="0.25">
      <c r="A34" s="223"/>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5" t="s">
        <v>4</v>
      </c>
      <c r="B50" s="226" t="s">
        <v>32</v>
      </c>
      <c r="C50" s="227"/>
      <c r="D50" s="228"/>
      <c r="E50" s="229" t="s">
        <v>33</v>
      </c>
      <c r="J50" s="42"/>
    </row>
    <row r="51" spans="1:10" ht="17.25" customHeight="1" x14ac:dyDescent="0.2">
      <c r="A51" s="225"/>
      <c r="B51" s="50" t="s">
        <v>5</v>
      </c>
      <c r="C51" s="50" t="s">
        <v>34</v>
      </c>
      <c r="D51" s="50" t="s">
        <v>35</v>
      </c>
      <c r="E51" s="230"/>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3" t="s">
        <v>24</v>
      </c>
      <c r="B72" s="223" t="s">
        <v>8</v>
      </c>
      <c r="C72" s="223"/>
      <c r="D72" s="223"/>
      <c r="E72" s="223" t="s">
        <v>9</v>
      </c>
      <c r="F72" s="223"/>
      <c r="G72" s="223"/>
      <c r="H72" s="223" t="s">
        <v>10</v>
      </c>
      <c r="I72" s="223"/>
      <c r="J72" s="223"/>
    </row>
    <row r="73" spans="1:10" ht="19.5" customHeight="1" x14ac:dyDescent="0.2">
      <c r="A73" s="223"/>
      <c r="B73" s="224" t="s">
        <v>38</v>
      </c>
      <c r="C73" s="224"/>
      <c r="D73" s="49" t="s">
        <v>22</v>
      </c>
      <c r="E73" s="224" t="s">
        <v>38</v>
      </c>
      <c r="F73" s="224"/>
      <c r="G73" s="49" t="s">
        <v>22</v>
      </c>
      <c r="H73" s="224" t="s">
        <v>38</v>
      </c>
      <c r="I73" s="224"/>
      <c r="J73" s="49" t="s">
        <v>22</v>
      </c>
    </row>
    <row r="74" spans="1:10" ht="21.75" customHeight="1" x14ac:dyDescent="0.2">
      <c r="A74" s="45" t="s">
        <v>26</v>
      </c>
      <c r="B74" s="219" t="s">
        <v>39</v>
      </c>
      <c r="C74" s="219"/>
      <c r="D74" s="46">
        <v>0.90400000000000003</v>
      </c>
      <c r="E74" s="219" t="s">
        <v>39</v>
      </c>
      <c r="F74" s="219"/>
      <c r="G74" s="47">
        <v>0.85799999999999998</v>
      </c>
      <c r="H74" s="219" t="s">
        <v>39</v>
      </c>
      <c r="I74" s="219"/>
      <c r="J74" s="47">
        <v>0.72</v>
      </c>
    </row>
    <row r="75" spans="1:10" ht="21.75" customHeight="1" x14ac:dyDescent="0.2">
      <c r="A75" s="45" t="s">
        <v>27</v>
      </c>
      <c r="B75" s="219" t="s">
        <v>39</v>
      </c>
      <c r="C75" s="219"/>
      <c r="D75" s="46">
        <v>0.86699999999999999</v>
      </c>
      <c r="E75" s="219" t="s">
        <v>39</v>
      </c>
      <c r="F75" s="219"/>
      <c r="G75" s="47">
        <v>0.81499999999999995</v>
      </c>
      <c r="H75" s="219" t="s">
        <v>39</v>
      </c>
      <c r="I75" s="219"/>
      <c r="J75" s="47">
        <v>0.622</v>
      </c>
    </row>
    <row r="76" spans="1:10" ht="21.75" customHeight="1" x14ac:dyDescent="0.2">
      <c r="A76" s="220" t="s">
        <v>28</v>
      </c>
      <c r="B76" s="219" t="s">
        <v>40</v>
      </c>
      <c r="C76" s="219"/>
      <c r="D76" s="46">
        <v>0.41399999999999998</v>
      </c>
      <c r="E76" s="219" t="s">
        <v>40</v>
      </c>
      <c r="F76" s="219"/>
      <c r="G76" s="47">
        <v>0.42499999999999999</v>
      </c>
      <c r="H76" s="219" t="s">
        <v>40</v>
      </c>
      <c r="I76" s="219"/>
      <c r="J76" s="47">
        <v>0.45300000000000001</v>
      </c>
    </row>
    <row r="77" spans="1:10" ht="21.75" customHeight="1" x14ac:dyDescent="0.2">
      <c r="A77" s="220"/>
      <c r="B77" s="221" t="s">
        <v>41</v>
      </c>
      <c r="C77" s="222"/>
      <c r="D77" s="47">
        <v>0.27600000000000002</v>
      </c>
      <c r="E77" s="221" t="s">
        <v>41</v>
      </c>
      <c r="F77" s="222"/>
      <c r="G77" s="47">
        <v>0.25</v>
      </c>
      <c r="H77" s="221" t="s">
        <v>41</v>
      </c>
      <c r="I77" s="22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1" t="s">
        <v>24</v>
      </c>
      <c r="B35" s="231" t="s">
        <v>5</v>
      </c>
      <c r="C35" s="231"/>
      <c r="D35" s="69" t="s">
        <v>8</v>
      </c>
      <c r="E35" s="70"/>
      <c r="F35" s="69" t="s">
        <v>9</v>
      </c>
      <c r="G35" s="70"/>
      <c r="H35" s="69" t="s">
        <v>10</v>
      </c>
      <c r="I35" s="70"/>
      <c r="K35" s="27"/>
      <c r="L35" s="27"/>
      <c r="M35" s="27"/>
      <c r="N35" s="27"/>
      <c r="O35" s="27"/>
    </row>
    <row r="36" spans="1:15" ht="12.75" customHeight="1" x14ac:dyDescent="0.25">
      <c r="A36" s="231"/>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1" t="s">
        <v>24</v>
      </c>
      <c r="B73" s="231" t="s">
        <v>8</v>
      </c>
      <c r="C73" s="231"/>
      <c r="D73" s="231"/>
      <c r="E73" s="231" t="s">
        <v>9</v>
      </c>
      <c r="F73" s="231"/>
      <c r="G73" s="231"/>
      <c r="H73" s="231" t="s">
        <v>10</v>
      </c>
      <c r="I73" s="231"/>
      <c r="J73" s="231"/>
    </row>
    <row r="74" spans="1:10" ht="19.5" customHeight="1" x14ac:dyDescent="0.2">
      <c r="A74" s="231"/>
      <c r="B74" s="232" t="s">
        <v>38</v>
      </c>
      <c r="C74" s="232"/>
      <c r="D74" s="73" t="s">
        <v>22</v>
      </c>
      <c r="E74" s="232" t="s">
        <v>38</v>
      </c>
      <c r="F74" s="232"/>
      <c r="G74" s="73" t="s">
        <v>22</v>
      </c>
      <c r="H74" s="232" t="s">
        <v>38</v>
      </c>
      <c r="I74" s="232"/>
      <c r="J74" s="73" t="s">
        <v>22</v>
      </c>
    </row>
    <row r="75" spans="1:10" ht="21.75" customHeight="1" x14ac:dyDescent="0.2">
      <c r="A75" s="241" t="s">
        <v>26</v>
      </c>
      <c r="B75" s="219" t="s">
        <v>39</v>
      </c>
      <c r="C75" s="219"/>
      <c r="D75" s="46">
        <v>0.92</v>
      </c>
      <c r="E75" s="219" t="s">
        <v>39</v>
      </c>
      <c r="F75" s="219"/>
      <c r="G75" s="47">
        <v>0.85</v>
      </c>
      <c r="H75" s="219" t="s">
        <v>39</v>
      </c>
      <c r="I75" s="219"/>
      <c r="J75" s="47">
        <v>0.73</v>
      </c>
    </row>
    <row r="76" spans="1:10" ht="21.75" customHeight="1" x14ac:dyDescent="0.2">
      <c r="A76" s="242"/>
      <c r="B76" s="239" t="s">
        <v>49</v>
      </c>
      <c r="C76" s="240"/>
      <c r="D76" s="46">
        <v>0.08</v>
      </c>
      <c r="E76" s="239" t="s">
        <v>49</v>
      </c>
      <c r="F76" s="240"/>
      <c r="G76" s="47">
        <v>0.15</v>
      </c>
      <c r="H76" s="239" t="s">
        <v>49</v>
      </c>
      <c r="I76" s="240"/>
      <c r="J76" s="47">
        <v>0.27</v>
      </c>
    </row>
    <row r="77" spans="1:10" ht="21.75" customHeight="1" x14ac:dyDescent="0.2">
      <c r="A77" s="241" t="s">
        <v>27</v>
      </c>
      <c r="B77" s="219" t="s">
        <v>39</v>
      </c>
      <c r="C77" s="219"/>
      <c r="D77" s="46">
        <v>0.9</v>
      </c>
      <c r="E77" s="219" t="s">
        <v>39</v>
      </c>
      <c r="F77" s="219"/>
      <c r="G77" s="47">
        <v>0.79</v>
      </c>
      <c r="H77" s="219" t="s">
        <v>39</v>
      </c>
      <c r="I77" s="219"/>
      <c r="J77" s="47">
        <v>0.59</v>
      </c>
    </row>
    <row r="78" spans="1:10" ht="21.75" customHeight="1" x14ac:dyDescent="0.2">
      <c r="A78" s="242"/>
      <c r="B78" s="239" t="s">
        <v>49</v>
      </c>
      <c r="C78" s="240"/>
      <c r="D78" s="46">
        <v>0.1</v>
      </c>
      <c r="E78" s="239" t="s">
        <v>49</v>
      </c>
      <c r="F78" s="240"/>
      <c r="G78" s="47">
        <v>0.21</v>
      </c>
      <c r="H78" s="239" t="s">
        <v>49</v>
      </c>
      <c r="I78" s="240"/>
      <c r="J78" s="47">
        <v>0.41</v>
      </c>
    </row>
    <row r="79" spans="1:10" ht="21.75" customHeight="1" x14ac:dyDescent="0.2">
      <c r="A79" s="220" t="s">
        <v>28</v>
      </c>
      <c r="B79" s="219" t="s">
        <v>40</v>
      </c>
      <c r="C79" s="219"/>
      <c r="D79" s="46">
        <v>0.49</v>
      </c>
      <c r="E79" s="219" t="s">
        <v>40</v>
      </c>
      <c r="F79" s="219"/>
      <c r="G79" s="47">
        <v>0.53</v>
      </c>
      <c r="H79" s="219" t="s">
        <v>40</v>
      </c>
      <c r="I79" s="219"/>
      <c r="J79" s="47">
        <v>0.54</v>
      </c>
    </row>
    <row r="80" spans="1:10" ht="21.75" customHeight="1" x14ac:dyDescent="0.2">
      <c r="A80" s="220"/>
      <c r="B80" s="221" t="s">
        <v>41</v>
      </c>
      <c r="C80" s="222"/>
      <c r="D80" s="47">
        <v>0.51</v>
      </c>
      <c r="E80" s="221" t="s">
        <v>41</v>
      </c>
      <c r="F80" s="222"/>
      <c r="G80" s="47">
        <v>0.47</v>
      </c>
      <c r="H80" s="221" t="s">
        <v>41</v>
      </c>
      <c r="I80" s="22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90" zoomScaleNormal="100" zoomScaleSheetLayoutView="90" workbookViewId="0">
      <selection activeCell="S15" sqref="S15"/>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68</v>
      </c>
      <c r="B7" s="85"/>
      <c r="C7" s="85"/>
      <c r="D7" s="85"/>
      <c r="E7" s="86"/>
      <c r="F7" s="86"/>
      <c r="G7" s="86"/>
      <c r="H7" s="86"/>
      <c r="I7" s="86"/>
      <c r="J7" s="86"/>
      <c r="K7" s="86"/>
      <c r="L7" s="86"/>
      <c r="M7" s="86"/>
      <c r="N7" s="86"/>
      <c r="O7" s="87"/>
    </row>
    <row r="8" spans="1:15" ht="18.75" customHeight="1" x14ac:dyDescent="0.3">
      <c r="A8" s="84" t="s">
        <v>69</v>
      </c>
      <c r="B8" s="85"/>
      <c r="C8" s="85"/>
      <c r="D8" s="85"/>
      <c r="E8" s="86"/>
      <c r="F8" s="86"/>
      <c r="G8" s="86"/>
      <c r="H8" s="86"/>
      <c r="I8" s="86"/>
      <c r="J8" s="86"/>
      <c r="K8" s="86"/>
      <c r="L8" s="86"/>
      <c r="M8" s="86"/>
      <c r="N8" s="86"/>
      <c r="O8" s="87"/>
    </row>
    <row r="9" spans="1:15" ht="19.5" x14ac:dyDescent="0.3">
      <c r="A9" s="88" t="s">
        <v>86</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71</v>
      </c>
      <c r="B14" s="99"/>
      <c r="C14" s="99"/>
      <c r="D14" s="99"/>
      <c r="E14" s="100"/>
      <c r="F14" s="100"/>
      <c r="G14" s="100"/>
      <c r="H14" s="100"/>
      <c r="I14" s="100"/>
      <c r="J14" s="100"/>
      <c r="K14" s="98" t="s">
        <v>71</v>
      </c>
      <c r="L14" s="99"/>
      <c r="M14" s="99"/>
      <c r="N14" s="99"/>
      <c r="O14" s="99"/>
    </row>
    <row r="15" spans="1:15" ht="13.5" customHeight="1" x14ac:dyDescent="0.2">
      <c r="A15" s="98" t="s">
        <v>72</v>
      </c>
      <c r="B15" s="101"/>
      <c r="C15" s="101"/>
      <c r="D15" s="101"/>
      <c r="K15" s="102" t="s">
        <v>74</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3867</v>
      </c>
      <c r="C18" s="109">
        <v>2507</v>
      </c>
      <c r="D18" s="109">
        <v>1360</v>
      </c>
      <c r="K18" s="110" t="s">
        <v>11</v>
      </c>
      <c r="L18" s="111">
        <f t="shared" ref="L18:L29" si="1">SUM(M18:O18)</f>
        <v>3867</v>
      </c>
      <c r="M18" s="112">
        <v>696</v>
      </c>
      <c r="N18" s="112">
        <v>1507</v>
      </c>
      <c r="O18" s="112">
        <v>1664</v>
      </c>
      <c r="R18" s="134"/>
      <c r="S18" s="134"/>
    </row>
    <row r="19" spans="1:19" ht="19.149999999999999" customHeight="1" x14ac:dyDescent="0.2">
      <c r="A19" s="113" t="s">
        <v>12</v>
      </c>
      <c r="B19" s="114">
        <f t="shared" si="0"/>
        <v>3684</v>
      </c>
      <c r="C19" s="115">
        <v>2385</v>
      </c>
      <c r="D19" s="115">
        <v>1299</v>
      </c>
      <c r="K19" s="116" t="s">
        <v>12</v>
      </c>
      <c r="L19" s="117">
        <f t="shared" si="1"/>
        <v>3684</v>
      </c>
      <c r="M19" s="118">
        <v>682</v>
      </c>
      <c r="N19" s="118">
        <v>1471</v>
      </c>
      <c r="O19" s="118">
        <v>1531</v>
      </c>
      <c r="R19" s="134"/>
      <c r="S19" s="134"/>
    </row>
    <row r="20" spans="1:19" ht="19.149999999999999" hidden="1" customHeight="1" x14ac:dyDescent="0.2">
      <c r="A20" s="113" t="s">
        <v>13</v>
      </c>
      <c r="B20" s="114">
        <f t="shared" si="0"/>
        <v>0</v>
      </c>
      <c r="C20" s="115"/>
      <c r="D20" s="115"/>
      <c r="K20" s="116" t="s">
        <v>13</v>
      </c>
      <c r="L20" s="117">
        <f t="shared" si="1"/>
        <v>0</v>
      </c>
      <c r="M20" s="118"/>
      <c r="N20" s="118"/>
      <c r="O20" s="118"/>
      <c r="R20" s="134"/>
      <c r="S20" s="134"/>
    </row>
    <row r="21" spans="1:19" ht="19.149999999999999" hidden="1" customHeight="1" x14ac:dyDescent="0.2">
      <c r="A21" s="119" t="s">
        <v>14</v>
      </c>
      <c r="B21" s="120">
        <f t="shared" si="0"/>
        <v>0</v>
      </c>
      <c r="C21" s="121"/>
      <c r="D21" s="121"/>
      <c r="K21" s="122" t="s">
        <v>14</v>
      </c>
      <c r="L21" s="123">
        <f t="shared" si="1"/>
        <v>0</v>
      </c>
      <c r="M21" s="124"/>
      <c r="N21" s="124"/>
      <c r="O21" s="124"/>
      <c r="R21" s="134"/>
      <c r="S21" s="134"/>
    </row>
    <row r="22" spans="1:19" ht="19.149999999999999" hidden="1" customHeight="1" x14ac:dyDescent="0.2">
      <c r="A22" s="113" t="s">
        <v>15</v>
      </c>
      <c r="B22" s="114">
        <f t="shared" si="0"/>
        <v>0</v>
      </c>
      <c r="C22" s="115"/>
      <c r="D22" s="115"/>
      <c r="K22" s="116" t="s">
        <v>15</v>
      </c>
      <c r="L22" s="117">
        <f t="shared" si="1"/>
        <v>0</v>
      </c>
      <c r="M22" s="118"/>
      <c r="N22" s="118"/>
      <c r="O22" s="118"/>
      <c r="R22" s="134"/>
      <c r="S22" s="134"/>
    </row>
    <row r="23" spans="1:19" ht="19.149999999999999" hidden="1" customHeight="1" x14ac:dyDescent="0.2">
      <c r="A23" s="125" t="s">
        <v>16</v>
      </c>
      <c r="B23" s="126">
        <f t="shared" si="0"/>
        <v>0</v>
      </c>
      <c r="C23" s="127"/>
      <c r="D23" s="127"/>
      <c r="K23" s="116" t="s">
        <v>16</v>
      </c>
      <c r="L23" s="117">
        <f t="shared" si="1"/>
        <v>0</v>
      </c>
      <c r="M23" s="118"/>
      <c r="N23" s="118"/>
      <c r="O23" s="118"/>
      <c r="R23" s="134"/>
      <c r="S23" s="134"/>
    </row>
    <row r="24" spans="1:19" ht="16.899999999999999" hidden="1" customHeight="1" x14ac:dyDescent="0.2">
      <c r="A24" s="113" t="s">
        <v>17</v>
      </c>
      <c r="B24" s="114">
        <f t="shared" si="0"/>
        <v>0</v>
      </c>
      <c r="C24" s="115"/>
      <c r="D24" s="115"/>
      <c r="K24" s="116" t="s">
        <v>17</v>
      </c>
      <c r="L24" s="117">
        <f t="shared" si="1"/>
        <v>0</v>
      </c>
      <c r="M24" s="118"/>
      <c r="N24" s="118"/>
      <c r="O24" s="118"/>
      <c r="R24" s="134"/>
      <c r="S24" s="134"/>
    </row>
    <row r="25" spans="1:19" ht="16.899999999999999" hidden="1" customHeight="1" x14ac:dyDescent="0.2">
      <c r="A25" s="125" t="s">
        <v>18</v>
      </c>
      <c r="B25" s="126">
        <f t="shared" si="0"/>
        <v>0</v>
      </c>
      <c r="C25" s="127"/>
      <c r="D25" s="127"/>
      <c r="K25" s="116" t="s">
        <v>18</v>
      </c>
      <c r="L25" s="117">
        <f t="shared" si="1"/>
        <v>0</v>
      </c>
      <c r="M25" s="118"/>
      <c r="N25" s="118"/>
      <c r="O25" s="118"/>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7551</v>
      </c>
      <c r="C30" s="129">
        <f>SUM(C18:C29)</f>
        <v>4892</v>
      </c>
      <c r="D30" s="129">
        <f>SUM(D18:D29)</f>
        <v>2659</v>
      </c>
      <c r="E30" s="130"/>
      <c r="K30" s="106" t="s">
        <v>5</v>
      </c>
      <c r="L30" s="129">
        <f>SUM(L18:L29)</f>
        <v>7551</v>
      </c>
      <c r="M30" s="129">
        <f>SUM(M18:M29)</f>
        <v>1378</v>
      </c>
      <c r="N30" s="129">
        <f>SUM(N18:N29)</f>
        <v>2978</v>
      </c>
      <c r="O30" s="129">
        <f>SUM(O18:O29)</f>
        <v>3195</v>
      </c>
    </row>
    <row r="31" spans="1:19" ht="19.149999999999999" customHeight="1" thickBot="1" x14ac:dyDescent="0.25">
      <c r="A31" s="131" t="s">
        <v>22</v>
      </c>
      <c r="B31" s="132">
        <f>+B30/$B$30</f>
        <v>1</v>
      </c>
      <c r="C31" s="132">
        <f>+C30/$B$30</f>
        <v>0.64786121043570388</v>
      </c>
      <c r="D31" s="132">
        <f>+D30/$B$30</f>
        <v>0.35213878956429612</v>
      </c>
      <c r="K31" s="131" t="s">
        <v>22</v>
      </c>
      <c r="L31" s="132">
        <f>+L30/$L$30</f>
        <v>1</v>
      </c>
      <c r="M31" s="132">
        <f>+M30/$L$30</f>
        <v>0.18249238511455437</v>
      </c>
      <c r="N31" s="132">
        <f>+N30/$L$30</f>
        <v>0.39438484968878296</v>
      </c>
      <c r="O31" s="132">
        <f>+O30/$L$30</f>
        <v>0.4231227651966627</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75</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4" t="s">
        <v>24</v>
      </c>
      <c r="B39" s="244" t="s">
        <v>5</v>
      </c>
      <c r="C39" s="244"/>
      <c r="D39" s="141" t="s">
        <v>8</v>
      </c>
      <c r="E39" s="142"/>
      <c r="F39" s="141" t="s">
        <v>9</v>
      </c>
      <c r="G39" s="142"/>
      <c r="H39" s="141" t="s">
        <v>10</v>
      </c>
      <c r="I39" s="142"/>
      <c r="K39" s="138"/>
      <c r="L39" s="138"/>
      <c r="M39" s="138"/>
      <c r="N39" s="138"/>
      <c r="O39" s="138"/>
    </row>
    <row r="40" spans="1:15" ht="19.899999999999999" customHeight="1" x14ac:dyDescent="0.3">
      <c r="A40" s="244"/>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73</v>
      </c>
      <c r="B41" s="146">
        <f>+D41+F41+H41</f>
        <v>32</v>
      </c>
      <c r="C41" s="147">
        <f>+B41/$B$45</f>
        <v>4.2378492914845719E-3</v>
      </c>
      <c r="D41" s="148">
        <v>16</v>
      </c>
      <c r="E41" s="149">
        <f>D41/$D$45</f>
        <v>1.1611030478955007E-2</v>
      </c>
      <c r="F41" s="148">
        <v>10</v>
      </c>
      <c r="G41" s="149">
        <f>F41/$F$45</f>
        <v>3.3579583613163196E-3</v>
      </c>
      <c r="H41" s="148">
        <v>6</v>
      </c>
      <c r="I41" s="149">
        <f>H41/$H$45</f>
        <v>1.8779342723004694E-3</v>
      </c>
      <c r="K41" s="138"/>
      <c r="L41" s="138"/>
      <c r="M41" s="138"/>
      <c r="N41" s="138"/>
      <c r="O41" s="138"/>
    </row>
    <row r="42" spans="1:15" ht="19.149999999999999" customHeight="1" x14ac:dyDescent="0.3">
      <c r="A42" s="145" t="s">
        <v>26</v>
      </c>
      <c r="B42" s="146">
        <f>+D42+F42+H42</f>
        <v>3639</v>
      </c>
      <c r="C42" s="147">
        <f>+B42/$B$45</f>
        <v>0.48192292411601112</v>
      </c>
      <c r="D42" s="148">
        <v>768</v>
      </c>
      <c r="E42" s="149">
        <f>D42/$D$45</f>
        <v>0.55732946298984032</v>
      </c>
      <c r="F42" s="148">
        <v>1582</v>
      </c>
      <c r="G42" s="149">
        <f>F42/$F$45</f>
        <v>0.53122901276024181</v>
      </c>
      <c r="H42" s="148">
        <v>1289</v>
      </c>
      <c r="I42" s="149">
        <f>H42/$H$45</f>
        <v>0.40344287949921753</v>
      </c>
      <c r="K42" s="138"/>
      <c r="L42" s="138"/>
      <c r="M42" s="138"/>
      <c r="N42" s="138"/>
      <c r="O42" s="138"/>
    </row>
    <row r="43" spans="1:15" ht="19.149999999999999" customHeight="1" x14ac:dyDescent="0.3">
      <c r="A43" s="150" t="s">
        <v>27</v>
      </c>
      <c r="B43" s="151">
        <f>+D43+F43+H43</f>
        <v>2340</v>
      </c>
      <c r="C43" s="152">
        <f>+B43/$B$45</f>
        <v>0.30989272943980928</v>
      </c>
      <c r="D43" s="153">
        <v>478</v>
      </c>
      <c r="E43" s="154">
        <f>D43/$D$45</f>
        <v>0.34687953555878082</v>
      </c>
      <c r="F43" s="153">
        <v>898</v>
      </c>
      <c r="G43" s="154">
        <f>F43/$F$45</f>
        <v>0.30154466084620551</v>
      </c>
      <c r="H43" s="153">
        <v>964</v>
      </c>
      <c r="I43" s="154">
        <f>H43/$H$45</f>
        <v>0.30172143974960874</v>
      </c>
      <c r="K43" s="138"/>
      <c r="L43" s="138"/>
      <c r="M43" s="138"/>
      <c r="N43" s="138"/>
      <c r="O43" s="138"/>
    </row>
    <row r="44" spans="1:15" ht="19.149999999999999" customHeight="1" x14ac:dyDescent="0.3">
      <c r="A44" s="155" t="s">
        <v>28</v>
      </c>
      <c r="B44" s="156">
        <f>+D44+F44+H44</f>
        <v>1540</v>
      </c>
      <c r="C44" s="157">
        <f>+B44/$B$45</f>
        <v>0.203946497152695</v>
      </c>
      <c r="D44" s="158">
        <v>116</v>
      </c>
      <c r="E44" s="159">
        <f>D44/$D$45</f>
        <v>8.4179970972423801E-2</v>
      </c>
      <c r="F44" s="158">
        <v>488</v>
      </c>
      <c r="G44" s="159">
        <f>F44/$F$45</f>
        <v>0.16386836803223639</v>
      </c>
      <c r="H44" s="158">
        <v>936</v>
      </c>
      <c r="I44" s="159">
        <f>H44/$H$45</f>
        <v>0.29295774647887324</v>
      </c>
      <c r="K44" s="138"/>
      <c r="L44" s="138"/>
      <c r="M44" s="138"/>
      <c r="N44" s="138"/>
      <c r="O44" s="138"/>
    </row>
    <row r="45" spans="1:15" ht="22.9" customHeight="1" x14ac:dyDescent="0.3">
      <c r="A45" s="160" t="s">
        <v>5</v>
      </c>
      <c r="B45" s="161">
        <f t="shared" ref="B45:I45" si="2">SUM(B41:B44)</f>
        <v>7551</v>
      </c>
      <c r="C45" s="162">
        <f t="shared" si="2"/>
        <v>1</v>
      </c>
      <c r="D45" s="161">
        <f t="shared" si="2"/>
        <v>1378</v>
      </c>
      <c r="E45" s="162">
        <f t="shared" si="2"/>
        <v>0.99999999999999989</v>
      </c>
      <c r="F45" s="161">
        <f t="shared" si="2"/>
        <v>2978</v>
      </c>
      <c r="G45" s="162">
        <f t="shared" si="2"/>
        <v>1</v>
      </c>
      <c r="H45" s="161">
        <f t="shared" si="2"/>
        <v>3195</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70</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66</v>
      </c>
      <c r="B49" s="168"/>
      <c r="C49" s="168"/>
      <c r="D49" s="168"/>
      <c r="E49" s="168"/>
      <c r="K49" s="138"/>
      <c r="L49" s="138"/>
      <c r="M49" s="138"/>
      <c r="N49" s="138"/>
      <c r="O49" s="138"/>
    </row>
    <row r="50" spans="1:15" ht="12" customHeight="1" x14ac:dyDescent="0.3">
      <c r="A50" s="167" t="s">
        <v>67</v>
      </c>
      <c r="B50" s="168"/>
      <c r="C50" s="168"/>
      <c r="D50" s="168"/>
      <c r="E50" s="168"/>
      <c r="K50" s="138"/>
      <c r="L50" s="138"/>
      <c r="M50" s="138"/>
      <c r="N50" s="138"/>
      <c r="O50" s="138"/>
    </row>
    <row r="51" spans="1:15" ht="13.9" customHeight="1" x14ac:dyDescent="0.3">
      <c r="A51" s="169" t="s">
        <v>76</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3" t="s">
        <v>4</v>
      </c>
      <c r="B53" s="253" t="s">
        <v>5</v>
      </c>
      <c r="C53" s="253" t="s">
        <v>32</v>
      </c>
      <c r="D53" s="253"/>
      <c r="E53" s="253" t="s">
        <v>5</v>
      </c>
      <c r="F53" s="253" t="s">
        <v>62</v>
      </c>
      <c r="G53" s="253"/>
      <c r="K53" s="173" t="s">
        <v>64</v>
      </c>
      <c r="L53" s="174"/>
      <c r="M53" s="174"/>
      <c r="N53" s="174"/>
      <c r="O53" s="175"/>
    </row>
    <row r="54" spans="1:15" ht="16.5" x14ac:dyDescent="0.3">
      <c r="A54" s="253"/>
      <c r="B54" s="253"/>
      <c r="C54" s="176" t="s">
        <v>34</v>
      </c>
      <c r="D54" s="176" t="s">
        <v>35</v>
      </c>
      <c r="E54" s="253"/>
      <c r="F54" s="176" t="s">
        <v>34</v>
      </c>
      <c r="G54" s="176" t="s">
        <v>35</v>
      </c>
      <c r="K54" s="177" t="s">
        <v>63</v>
      </c>
      <c r="L54" s="172"/>
      <c r="M54" s="218">
        <f>+M74</f>
        <v>0.42792207792207793</v>
      </c>
      <c r="N54" s="178" t="s">
        <v>59</v>
      </c>
      <c r="O54" s="179"/>
    </row>
    <row r="55" spans="1:15" ht="15" customHeight="1" thickBot="1" x14ac:dyDescent="0.35">
      <c r="A55" s="145" t="s">
        <v>11</v>
      </c>
      <c r="B55" s="146">
        <f t="shared" ref="B55:B66" si="3">SUM(C55:D55)</f>
        <v>361</v>
      </c>
      <c r="C55" s="148">
        <v>330</v>
      </c>
      <c r="D55" s="148">
        <v>31</v>
      </c>
      <c r="E55" s="146">
        <f>SUM(F55:G55)</f>
        <v>2</v>
      </c>
      <c r="F55" s="148">
        <v>2</v>
      </c>
      <c r="G55" s="180">
        <v>0</v>
      </c>
      <c r="K55" s="250" t="s">
        <v>65</v>
      </c>
      <c r="L55" s="251"/>
      <c r="M55" s="251"/>
      <c r="N55" s="251"/>
      <c r="O55" s="252"/>
    </row>
    <row r="56" spans="1:15" ht="15" customHeight="1" x14ac:dyDescent="0.2">
      <c r="A56" s="181" t="s">
        <v>12</v>
      </c>
      <c r="B56" s="182">
        <f t="shared" si="3"/>
        <v>298</v>
      </c>
      <c r="C56" s="183">
        <v>275</v>
      </c>
      <c r="D56" s="183">
        <v>23</v>
      </c>
      <c r="E56" s="182">
        <f t="shared" ref="E56:E64" si="4">SUM(F56:G56)</f>
        <v>5</v>
      </c>
      <c r="F56" s="183">
        <v>5</v>
      </c>
      <c r="G56" s="184">
        <v>0</v>
      </c>
      <c r="K56" s="174"/>
      <c r="L56" s="174"/>
      <c r="M56" s="174"/>
      <c r="N56" s="174"/>
      <c r="O56" s="174"/>
    </row>
    <row r="57" spans="1:15" ht="15" hidden="1" customHeight="1" thickBot="1" x14ac:dyDescent="0.25">
      <c r="A57" s="150" t="s">
        <v>13</v>
      </c>
      <c r="B57" s="151">
        <f t="shared" si="3"/>
        <v>0</v>
      </c>
      <c r="C57" s="153"/>
      <c r="D57" s="153"/>
      <c r="E57" s="151">
        <f t="shared" si="4"/>
        <v>0</v>
      </c>
      <c r="F57" s="153"/>
      <c r="G57" s="185"/>
      <c r="K57" s="186"/>
      <c r="L57" s="187"/>
      <c r="M57" s="187"/>
      <c r="N57" s="187"/>
      <c r="O57" s="188"/>
    </row>
    <row r="58" spans="1:15" ht="15" hidden="1" customHeight="1" x14ac:dyDescent="0.2">
      <c r="A58" s="181" t="s">
        <v>14</v>
      </c>
      <c r="B58" s="182">
        <f t="shared" si="3"/>
        <v>0</v>
      </c>
      <c r="C58" s="183"/>
      <c r="D58" s="183"/>
      <c r="E58" s="182">
        <f t="shared" si="4"/>
        <v>0</v>
      </c>
      <c r="F58" s="183"/>
      <c r="G58" s="184"/>
      <c r="K58" s="172"/>
      <c r="L58" s="172"/>
      <c r="M58" s="172"/>
      <c r="N58" s="172"/>
    </row>
    <row r="59" spans="1:15" ht="15" hidden="1" customHeight="1" x14ac:dyDescent="0.2">
      <c r="A59" s="150" t="s">
        <v>15</v>
      </c>
      <c r="B59" s="151">
        <f t="shared" si="3"/>
        <v>0</v>
      </c>
      <c r="C59" s="153"/>
      <c r="D59" s="153"/>
      <c r="E59" s="151">
        <f t="shared" si="4"/>
        <v>0</v>
      </c>
      <c r="F59" s="153"/>
      <c r="G59" s="185"/>
      <c r="J59" s="172"/>
      <c r="K59" s="172"/>
      <c r="L59" s="172"/>
      <c r="M59" s="172"/>
      <c r="N59" s="172"/>
    </row>
    <row r="60" spans="1:15" ht="15" hidden="1" customHeight="1" x14ac:dyDescent="0.2">
      <c r="A60" s="181" t="s">
        <v>16</v>
      </c>
      <c r="B60" s="182">
        <f t="shared" si="3"/>
        <v>0</v>
      </c>
      <c r="C60" s="183"/>
      <c r="D60" s="183"/>
      <c r="E60" s="182">
        <f>SUM(F60:G60)</f>
        <v>0</v>
      </c>
      <c r="F60" s="183"/>
      <c r="G60" s="184"/>
      <c r="J60" s="172"/>
      <c r="K60" s="172"/>
      <c r="L60" s="172"/>
      <c r="M60" s="172"/>
      <c r="N60" s="172"/>
    </row>
    <row r="61" spans="1:15" ht="15" hidden="1" customHeight="1" x14ac:dyDescent="0.2">
      <c r="A61" s="150" t="s">
        <v>17</v>
      </c>
      <c r="B61" s="151">
        <f t="shared" si="3"/>
        <v>0</v>
      </c>
      <c r="C61" s="153"/>
      <c r="D61" s="153"/>
      <c r="E61" s="151">
        <f>SUM(F61:G61)</f>
        <v>0</v>
      </c>
      <c r="F61" s="153"/>
      <c r="G61" s="184"/>
      <c r="J61" s="172"/>
      <c r="K61" s="172"/>
      <c r="L61" s="172"/>
      <c r="M61" s="172"/>
      <c r="N61" s="172"/>
    </row>
    <row r="62" spans="1:15" ht="15" hidden="1" customHeight="1" x14ac:dyDescent="0.2">
      <c r="A62" s="181" t="s">
        <v>18</v>
      </c>
      <c r="B62" s="182">
        <f t="shared" si="3"/>
        <v>0</v>
      </c>
      <c r="C62" s="183"/>
      <c r="D62" s="183"/>
      <c r="E62" s="182">
        <f>SUM(F62:G62)</f>
        <v>0</v>
      </c>
      <c r="F62" s="183"/>
      <c r="G62" s="184"/>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659</v>
      </c>
      <c r="C67" s="129">
        <f t="shared" si="5"/>
        <v>605</v>
      </c>
      <c r="D67" s="129">
        <f>SUM(D55:D66)</f>
        <v>54</v>
      </c>
      <c r="E67" s="129">
        <f t="shared" si="5"/>
        <v>7</v>
      </c>
      <c r="F67" s="129">
        <f t="shared" si="5"/>
        <v>7</v>
      </c>
      <c r="G67" s="129">
        <f t="shared" si="5"/>
        <v>0</v>
      </c>
      <c r="J67" s="172"/>
      <c r="K67" s="172" t="s">
        <v>60</v>
      </c>
      <c r="L67" s="172"/>
      <c r="M67" s="172"/>
      <c r="N67" s="172"/>
      <c r="O67" s="172"/>
    </row>
    <row r="68" spans="1:15" ht="15" customHeight="1" thickBot="1" x14ac:dyDescent="0.25">
      <c r="A68" s="131" t="s">
        <v>22</v>
      </c>
      <c r="B68" s="193">
        <f>SUM(C68:D68)</f>
        <v>1</v>
      </c>
      <c r="C68" s="193">
        <f>+C67/B67</f>
        <v>0.91805766312594839</v>
      </c>
      <c r="D68" s="193">
        <f>+D67/B67</f>
        <v>8.1942336874051599E-2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77</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3" t="s">
        <v>4</v>
      </c>
      <c r="B73" s="253" t="s">
        <v>5</v>
      </c>
      <c r="C73" s="253" t="s">
        <v>32</v>
      </c>
      <c r="D73" s="253"/>
      <c r="E73" s="253"/>
      <c r="F73" s="253" t="s">
        <v>5</v>
      </c>
      <c r="G73" s="253" t="s">
        <v>58</v>
      </c>
      <c r="H73" s="253"/>
      <c r="I73" s="253"/>
      <c r="K73" s="178"/>
      <c r="L73" s="197"/>
      <c r="M73" s="197"/>
      <c r="N73" s="197"/>
      <c r="O73" s="197"/>
    </row>
    <row r="74" spans="1:15" ht="16.5" x14ac:dyDescent="0.3">
      <c r="A74" s="253"/>
      <c r="B74" s="253"/>
      <c r="C74" s="176" t="s">
        <v>8</v>
      </c>
      <c r="D74" s="176" t="s">
        <v>9</v>
      </c>
      <c r="E74" s="176" t="s">
        <v>10</v>
      </c>
      <c r="F74" s="253"/>
      <c r="G74" s="176" t="s">
        <v>8</v>
      </c>
      <c r="H74" s="176" t="s">
        <v>9</v>
      </c>
      <c r="I74" s="176" t="s">
        <v>10</v>
      </c>
      <c r="K74" s="178"/>
      <c r="L74" s="172"/>
      <c r="M74" s="198">
        <f>B67/B44</f>
        <v>0.42792207792207793</v>
      </c>
      <c r="N74" s="172"/>
      <c r="O74" s="172"/>
    </row>
    <row r="75" spans="1:15" ht="15" customHeight="1" x14ac:dyDescent="0.3">
      <c r="A75" s="145" t="s">
        <v>11</v>
      </c>
      <c r="B75" s="146">
        <f t="shared" ref="B75:B82" si="6">SUM(C75:E75)</f>
        <v>361</v>
      </c>
      <c r="C75" s="148">
        <v>15</v>
      </c>
      <c r="D75" s="148">
        <v>80</v>
      </c>
      <c r="E75" s="148">
        <v>266</v>
      </c>
      <c r="F75" s="146">
        <f t="shared" ref="F75:F86" si="7">SUM(G75:I75)</f>
        <v>2</v>
      </c>
      <c r="G75" s="180">
        <v>0</v>
      </c>
      <c r="H75" s="180">
        <v>0</v>
      </c>
      <c r="I75" s="180">
        <v>2</v>
      </c>
      <c r="K75" s="178"/>
      <c r="L75" s="172"/>
      <c r="M75" s="172"/>
      <c r="N75" s="172"/>
      <c r="O75" s="172"/>
    </row>
    <row r="76" spans="1:15" ht="15" customHeight="1" x14ac:dyDescent="0.2">
      <c r="A76" s="181" t="s">
        <v>12</v>
      </c>
      <c r="B76" s="182">
        <f t="shared" si="6"/>
        <v>298</v>
      </c>
      <c r="C76" s="183">
        <v>13</v>
      </c>
      <c r="D76" s="183">
        <v>49</v>
      </c>
      <c r="E76" s="183">
        <v>236</v>
      </c>
      <c r="F76" s="182">
        <f t="shared" si="7"/>
        <v>5</v>
      </c>
      <c r="G76" s="184">
        <v>0</v>
      </c>
      <c r="H76" s="184">
        <v>0</v>
      </c>
      <c r="I76" s="184">
        <v>5</v>
      </c>
    </row>
    <row r="77" spans="1:15" ht="15" hidden="1" customHeight="1" x14ac:dyDescent="0.2">
      <c r="A77" s="150" t="s">
        <v>13</v>
      </c>
      <c r="B77" s="151">
        <f t="shared" si="6"/>
        <v>0</v>
      </c>
      <c r="C77" s="153"/>
      <c r="D77" s="153"/>
      <c r="E77" s="153"/>
      <c r="F77" s="151">
        <f t="shared" si="7"/>
        <v>0</v>
      </c>
      <c r="G77" s="185"/>
      <c r="H77" s="185"/>
      <c r="I77" s="185"/>
    </row>
    <row r="78" spans="1:15" ht="15" hidden="1" customHeight="1" x14ac:dyDescent="0.3">
      <c r="A78" s="181" t="s">
        <v>14</v>
      </c>
      <c r="B78" s="182">
        <f t="shared" si="6"/>
        <v>0</v>
      </c>
      <c r="C78" s="183"/>
      <c r="D78" s="183"/>
      <c r="E78" s="183"/>
      <c r="F78" s="182">
        <f t="shared" si="7"/>
        <v>0</v>
      </c>
      <c r="G78" s="184"/>
      <c r="H78" s="184"/>
      <c r="I78" s="184"/>
      <c r="K78" s="178"/>
      <c r="L78" s="172"/>
      <c r="M78" s="172"/>
      <c r="N78" s="172"/>
      <c r="O78" s="172"/>
    </row>
    <row r="79" spans="1:15" ht="15" hidden="1" customHeight="1" x14ac:dyDescent="0.3">
      <c r="A79" s="150" t="s">
        <v>15</v>
      </c>
      <c r="B79" s="151">
        <f t="shared" si="6"/>
        <v>0</v>
      </c>
      <c r="C79" s="153"/>
      <c r="D79" s="153"/>
      <c r="E79" s="153"/>
      <c r="F79" s="151">
        <f t="shared" si="7"/>
        <v>0</v>
      </c>
      <c r="G79" s="185"/>
      <c r="H79" s="199"/>
      <c r="I79" s="199"/>
      <c r="K79" s="178"/>
      <c r="L79" s="172"/>
      <c r="M79" s="172"/>
      <c r="N79" s="172"/>
      <c r="O79" s="172"/>
    </row>
    <row r="80" spans="1:15" ht="15" hidden="1" customHeight="1" x14ac:dyDescent="0.3">
      <c r="A80" s="150" t="s">
        <v>16</v>
      </c>
      <c r="B80" s="182">
        <f t="shared" si="6"/>
        <v>0</v>
      </c>
      <c r="C80" s="183"/>
      <c r="D80" s="183"/>
      <c r="E80" s="183"/>
      <c r="F80" s="182">
        <f t="shared" si="7"/>
        <v>0</v>
      </c>
      <c r="G80" s="184"/>
      <c r="H80" s="184"/>
      <c r="I80" s="184"/>
      <c r="K80" s="178"/>
      <c r="L80" s="172"/>
      <c r="M80" s="172"/>
      <c r="N80" s="172"/>
      <c r="O80" s="172"/>
    </row>
    <row r="81" spans="1:15" ht="15" hidden="1" customHeight="1" x14ac:dyDescent="0.3">
      <c r="A81" s="150" t="s">
        <v>17</v>
      </c>
      <c r="B81" s="151">
        <f t="shared" si="6"/>
        <v>0</v>
      </c>
      <c r="C81" s="153"/>
      <c r="D81" s="153"/>
      <c r="E81" s="153"/>
      <c r="F81" s="151">
        <f>SUM(G81:I81)</f>
        <v>0</v>
      </c>
      <c r="G81" s="184"/>
      <c r="H81" s="184"/>
      <c r="I81" s="199"/>
      <c r="K81" s="178"/>
      <c r="L81" s="172"/>
      <c r="M81" s="172"/>
      <c r="N81" s="172"/>
      <c r="O81" s="172"/>
    </row>
    <row r="82" spans="1:15" ht="15" hidden="1" customHeight="1" x14ac:dyDescent="0.3">
      <c r="A82" s="181" t="s">
        <v>18</v>
      </c>
      <c r="B82" s="182">
        <f t="shared" si="6"/>
        <v>0</v>
      </c>
      <c r="C82" s="183"/>
      <c r="D82" s="183"/>
      <c r="E82" s="183"/>
      <c r="F82" s="182">
        <f t="shared" si="7"/>
        <v>0</v>
      </c>
      <c r="G82" s="184"/>
      <c r="H82" s="184"/>
      <c r="I82" s="184"/>
      <c r="K82" s="178"/>
      <c r="L82" s="172"/>
      <c r="M82" s="172"/>
      <c r="N82" s="172"/>
      <c r="O82" s="172"/>
    </row>
    <row r="83" spans="1:15" ht="15" hidden="1" customHeight="1" x14ac:dyDescent="0.3">
      <c r="A83" s="150" t="s">
        <v>61</v>
      </c>
      <c r="B83" s="151">
        <f>SUM(C83:E83)</f>
        <v>0</v>
      </c>
      <c r="C83" s="153"/>
      <c r="D83" s="153"/>
      <c r="E83" s="153"/>
      <c r="F83" s="151">
        <f t="shared" si="7"/>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7"/>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7"/>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7"/>
        <v>0</v>
      </c>
      <c r="G86" s="200"/>
      <c r="H86" s="201"/>
      <c r="I86" s="201"/>
      <c r="K86" s="178"/>
      <c r="L86" s="172"/>
      <c r="M86" s="172"/>
      <c r="N86" s="172"/>
      <c r="O86" s="172"/>
    </row>
    <row r="87" spans="1:15" ht="16.899999999999999" customHeight="1" x14ac:dyDescent="0.3">
      <c r="A87" s="106" t="s">
        <v>5</v>
      </c>
      <c r="B87" s="129">
        <f>SUM(B75:B86)</f>
        <v>659</v>
      </c>
      <c r="C87" s="129">
        <f t="shared" ref="C87:I87" si="8">SUM(C75:C86)</f>
        <v>28</v>
      </c>
      <c r="D87" s="129">
        <f t="shared" si="8"/>
        <v>129</v>
      </c>
      <c r="E87" s="129">
        <f t="shared" si="8"/>
        <v>502</v>
      </c>
      <c r="F87" s="129">
        <f t="shared" si="8"/>
        <v>7</v>
      </c>
      <c r="G87" s="129">
        <f t="shared" si="8"/>
        <v>0</v>
      </c>
      <c r="H87" s="129">
        <f t="shared" si="8"/>
        <v>0</v>
      </c>
      <c r="I87" s="129">
        <f t="shared" si="8"/>
        <v>7</v>
      </c>
      <c r="K87" s="178"/>
      <c r="L87" s="172"/>
      <c r="M87" s="172"/>
      <c r="N87" s="172"/>
      <c r="O87" s="172"/>
    </row>
    <row r="88" spans="1:15" ht="16.899999999999999" customHeight="1" thickBot="1" x14ac:dyDescent="0.35">
      <c r="A88" s="202" t="s">
        <v>22</v>
      </c>
      <c r="B88" s="203">
        <f>SUM(C88:E88)</f>
        <v>1</v>
      </c>
      <c r="C88" s="203">
        <f>+C87/B87</f>
        <v>4.2488619119878605E-2</v>
      </c>
      <c r="D88" s="203">
        <f>+D87/B87</f>
        <v>0.19575113808801214</v>
      </c>
      <c r="E88" s="203">
        <f>+E87/B87</f>
        <v>0.7617602427921093</v>
      </c>
      <c r="F88" s="203">
        <f>SUM(G88:I88)</f>
        <v>1</v>
      </c>
      <c r="G88" s="203">
        <f>+G87/F87</f>
        <v>0</v>
      </c>
      <c r="H88" s="203">
        <f>+H87/F87</f>
        <v>0</v>
      </c>
      <c r="I88" s="203">
        <f>+I87/F87</f>
        <v>1</v>
      </c>
      <c r="K88" s="178"/>
      <c r="L88" s="172"/>
      <c r="M88" s="172"/>
      <c r="N88" s="172"/>
      <c r="O88" s="172"/>
    </row>
    <row r="89" spans="1:15" ht="2.4500000000000002" customHeight="1" x14ac:dyDescent="0.3">
      <c r="K89" s="178"/>
      <c r="L89" s="172"/>
      <c r="M89" s="172"/>
      <c r="N89" s="172"/>
      <c r="O89" s="172"/>
    </row>
    <row r="90" spans="1:15" ht="15" customHeight="1" x14ac:dyDescent="0.3">
      <c r="A90" s="217" t="s">
        <v>78</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4" t="s">
        <v>24</v>
      </c>
      <c r="B93" s="244" t="s">
        <v>8</v>
      </c>
      <c r="C93" s="244"/>
      <c r="D93" s="244"/>
      <c r="E93" s="244" t="s">
        <v>9</v>
      </c>
      <c r="F93" s="244"/>
      <c r="G93" s="244"/>
      <c r="H93" s="244" t="s">
        <v>10</v>
      </c>
      <c r="I93" s="244"/>
      <c r="J93" s="244"/>
    </row>
    <row r="94" spans="1:15" x14ac:dyDescent="0.2">
      <c r="A94" s="244"/>
      <c r="B94" s="254" t="s">
        <v>80</v>
      </c>
      <c r="C94" s="254"/>
      <c r="D94" s="205" t="s">
        <v>22</v>
      </c>
      <c r="E94" s="254" t="s">
        <v>80</v>
      </c>
      <c r="F94" s="254"/>
      <c r="G94" s="205" t="s">
        <v>22</v>
      </c>
      <c r="H94" s="254" t="s">
        <v>80</v>
      </c>
      <c r="I94" s="254"/>
      <c r="J94" s="205" t="s">
        <v>22</v>
      </c>
    </row>
    <row r="95" spans="1:15" ht="15" customHeight="1" x14ac:dyDescent="0.2">
      <c r="A95" s="248" t="s">
        <v>79</v>
      </c>
      <c r="B95" s="245" t="s">
        <v>39</v>
      </c>
      <c r="C95" s="245"/>
      <c r="D95" s="149">
        <v>1</v>
      </c>
      <c r="E95" s="245" t="s">
        <v>39</v>
      </c>
      <c r="F95" s="245"/>
      <c r="G95" s="149">
        <v>1</v>
      </c>
      <c r="H95" s="245" t="s">
        <v>39</v>
      </c>
      <c r="I95" s="245"/>
      <c r="J95" s="149">
        <v>0.83</v>
      </c>
    </row>
    <row r="96" spans="1:15" ht="15" customHeight="1" thickBot="1" x14ac:dyDescent="0.25">
      <c r="A96" s="249"/>
      <c r="B96" s="243" t="s">
        <v>82</v>
      </c>
      <c r="C96" s="243"/>
      <c r="D96" s="206">
        <v>0</v>
      </c>
      <c r="E96" s="243" t="s">
        <v>82</v>
      </c>
      <c r="F96" s="243"/>
      <c r="G96" s="206">
        <v>0</v>
      </c>
      <c r="H96" s="243" t="s">
        <v>82</v>
      </c>
      <c r="I96" s="243"/>
      <c r="J96" s="206">
        <v>0.17</v>
      </c>
    </row>
    <row r="97" spans="1:15" ht="15" customHeight="1" x14ac:dyDescent="0.2">
      <c r="A97" s="246" t="s">
        <v>26</v>
      </c>
      <c r="B97" s="245" t="s">
        <v>39</v>
      </c>
      <c r="C97" s="245"/>
      <c r="D97" s="149">
        <v>0.9</v>
      </c>
      <c r="E97" s="245" t="s">
        <v>39</v>
      </c>
      <c r="F97" s="245"/>
      <c r="G97" s="149">
        <v>0.85</v>
      </c>
      <c r="H97" s="245" t="s">
        <v>39</v>
      </c>
      <c r="I97" s="245"/>
      <c r="J97" s="149">
        <v>0.71</v>
      </c>
      <c r="N97" s="172"/>
      <c r="O97" s="172"/>
    </row>
    <row r="98" spans="1:15" ht="15" customHeight="1" thickBot="1" x14ac:dyDescent="0.25">
      <c r="A98" s="247"/>
      <c r="B98" s="243" t="s">
        <v>82</v>
      </c>
      <c r="C98" s="243"/>
      <c r="D98" s="207">
        <v>0.1</v>
      </c>
      <c r="E98" s="243" t="s">
        <v>82</v>
      </c>
      <c r="F98" s="243"/>
      <c r="G98" s="159">
        <v>0.15</v>
      </c>
      <c r="H98" s="243" t="s">
        <v>82</v>
      </c>
      <c r="I98" s="243"/>
      <c r="J98" s="159">
        <v>0.28999999999999998</v>
      </c>
      <c r="L98" s="208"/>
      <c r="M98" s="208"/>
      <c r="N98" s="208"/>
      <c r="O98" s="208"/>
    </row>
    <row r="99" spans="1:15" ht="15" customHeight="1" x14ac:dyDescent="0.2">
      <c r="A99" s="246" t="s">
        <v>27</v>
      </c>
      <c r="B99" s="256" t="s">
        <v>39</v>
      </c>
      <c r="C99" s="256"/>
      <c r="D99" s="209">
        <v>0.91</v>
      </c>
      <c r="E99" s="256" t="s">
        <v>39</v>
      </c>
      <c r="F99" s="256"/>
      <c r="G99" s="209">
        <v>0.86</v>
      </c>
      <c r="H99" s="256" t="s">
        <v>39</v>
      </c>
      <c r="I99" s="256"/>
      <c r="J99" s="209">
        <v>0.64</v>
      </c>
      <c r="O99" s="172"/>
    </row>
    <row r="100" spans="1:15" ht="15" customHeight="1" thickBot="1" x14ac:dyDescent="0.35">
      <c r="A100" s="247"/>
      <c r="B100" s="243" t="s">
        <v>82</v>
      </c>
      <c r="C100" s="243"/>
      <c r="D100" s="206">
        <v>0.09</v>
      </c>
      <c r="E100" s="243" t="s">
        <v>82</v>
      </c>
      <c r="F100" s="243"/>
      <c r="G100" s="206">
        <v>0.14000000000000001</v>
      </c>
      <c r="H100" s="243" t="s">
        <v>82</v>
      </c>
      <c r="I100" s="243"/>
      <c r="J100" s="206">
        <v>0.36</v>
      </c>
      <c r="N100" s="172"/>
      <c r="O100" s="210"/>
    </row>
    <row r="101" spans="1:15" ht="15" customHeight="1" x14ac:dyDescent="0.2">
      <c r="A101" s="246" t="s">
        <v>28</v>
      </c>
      <c r="B101" s="256" t="s">
        <v>39</v>
      </c>
      <c r="C101" s="256"/>
      <c r="D101" s="149">
        <v>0.26</v>
      </c>
      <c r="E101" s="245" t="s">
        <v>83</v>
      </c>
      <c r="F101" s="245"/>
      <c r="G101" s="149">
        <v>0.2</v>
      </c>
      <c r="H101" s="245" t="s">
        <v>83</v>
      </c>
      <c r="I101" s="245"/>
      <c r="J101" s="149">
        <v>0.13</v>
      </c>
      <c r="N101" s="172"/>
      <c r="O101" s="172"/>
    </row>
    <row r="102" spans="1:15" ht="15" customHeight="1" thickBot="1" x14ac:dyDescent="0.35">
      <c r="A102" s="257"/>
      <c r="B102" s="243" t="s">
        <v>82</v>
      </c>
      <c r="C102" s="243"/>
      <c r="D102" s="206">
        <v>0.74</v>
      </c>
      <c r="E102" s="255" t="s">
        <v>81</v>
      </c>
      <c r="F102" s="255"/>
      <c r="G102" s="206">
        <v>0.8</v>
      </c>
      <c r="H102" s="255" t="s">
        <v>81</v>
      </c>
      <c r="I102" s="255"/>
      <c r="J102" s="206">
        <v>0.87</v>
      </c>
      <c r="N102" s="178"/>
      <c r="O102" s="211"/>
    </row>
    <row r="103" spans="1:15" ht="16.5" x14ac:dyDescent="0.3">
      <c r="A103" s="166" t="s">
        <v>70</v>
      </c>
      <c r="B103" s="212"/>
      <c r="C103" s="212"/>
      <c r="D103" s="213"/>
      <c r="E103" s="212"/>
      <c r="F103" s="212"/>
      <c r="G103" s="213"/>
      <c r="H103" s="212"/>
      <c r="I103" s="212"/>
      <c r="J103" s="213"/>
      <c r="N103" s="178"/>
      <c r="O103" s="211"/>
    </row>
    <row r="104" spans="1:15" ht="11.45" customHeight="1" x14ac:dyDescent="0.25">
      <c r="A104" s="214" t="s">
        <v>84</v>
      </c>
      <c r="N104" s="172"/>
      <c r="O104" s="172"/>
    </row>
    <row r="105" spans="1:15" ht="11.45" customHeight="1" x14ac:dyDescent="0.25">
      <c r="A105" s="214" t="s">
        <v>85</v>
      </c>
    </row>
    <row r="106" spans="1:15" ht="0.6" customHeight="1" x14ac:dyDescent="0.25">
      <c r="A106" s="214"/>
      <c r="B106" s="130"/>
      <c r="C106" s="130"/>
    </row>
    <row r="107" spans="1:15" ht="11.45" customHeight="1" x14ac:dyDescent="0.25">
      <c r="A107" s="215" t="s">
        <v>66</v>
      </c>
    </row>
    <row r="108" spans="1:15" ht="11.45" customHeight="1" x14ac:dyDescent="0.2">
      <c r="A108" s="216" t="s">
        <v>67</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2019-03-14T20:28:04Z</dcterms:modified>
</cp:coreProperties>
</file>