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CAI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8" i="6" l="1"/>
  <c r="H318" i="6"/>
  <c r="G318" i="6"/>
  <c r="F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M290" i="6"/>
  <c r="L290" i="6"/>
  <c r="K290" i="6"/>
  <c r="F290" i="6"/>
  <c r="E290" i="6"/>
  <c r="D290" i="6"/>
  <c r="C290" i="6"/>
  <c r="J289" i="6"/>
  <c r="B289" i="6"/>
  <c r="J288" i="6"/>
  <c r="B288" i="6"/>
  <c r="J287" i="6"/>
  <c r="B287" i="6"/>
  <c r="J286" i="6"/>
  <c r="B286" i="6"/>
  <c r="J285" i="6"/>
  <c r="B285" i="6"/>
  <c r="J284" i="6"/>
  <c r="B284" i="6"/>
  <c r="J283" i="6"/>
  <c r="B283" i="6"/>
  <c r="J282" i="6"/>
  <c r="B282" i="6"/>
  <c r="J281" i="6"/>
  <c r="B281" i="6"/>
  <c r="J280" i="6"/>
  <c r="B280" i="6"/>
  <c r="J279" i="6"/>
  <c r="B279" i="6"/>
  <c r="J278" i="6"/>
  <c r="B278" i="6"/>
  <c r="C268" i="6"/>
  <c r="D268" i="6" s="1"/>
  <c r="B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G235" i="6"/>
  <c r="F235" i="6"/>
  <c r="H234" i="6"/>
  <c r="I234" i="6" s="1"/>
  <c r="H229" i="6"/>
  <c r="I229" i="6" s="1"/>
  <c r="E198" i="6"/>
  <c r="D198" i="6"/>
  <c r="C198" i="6"/>
  <c r="B192" i="6"/>
  <c r="B191" i="6"/>
  <c r="B190" i="6"/>
  <c r="B189" i="6"/>
  <c r="B188" i="6"/>
  <c r="B187" i="6"/>
  <c r="B186" i="6"/>
  <c r="B198" i="6" s="1"/>
  <c r="D178" i="6"/>
  <c r="C178" i="6"/>
  <c r="B172" i="6"/>
  <c r="B171" i="6"/>
  <c r="B170" i="6"/>
  <c r="B169" i="6"/>
  <c r="B168" i="6"/>
  <c r="B167" i="6"/>
  <c r="B166" i="6"/>
  <c r="H157" i="6"/>
  <c r="G157" i="6"/>
  <c r="F157" i="6"/>
  <c r="E157" i="6"/>
  <c r="D157" i="6"/>
  <c r="C157" i="6"/>
  <c r="B151" i="6"/>
  <c r="B150" i="6"/>
  <c r="B149" i="6"/>
  <c r="B148" i="6"/>
  <c r="B147" i="6"/>
  <c r="B146" i="6"/>
  <c r="B145" i="6"/>
  <c r="E139" i="6"/>
  <c r="D139" i="6"/>
  <c r="B139" i="6" s="1"/>
  <c r="C139" i="6"/>
  <c r="B133" i="6"/>
  <c r="B132" i="6"/>
  <c r="B131" i="6"/>
  <c r="B130" i="6"/>
  <c r="B129" i="6"/>
  <c r="B128" i="6"/>
  <c r="B127" i="6"/>
  <c r="B157" i="6" l="1"/>
  <c r="B178" i="6"/>
  <c r="G236" i="6"/>
  <c r="B290" i="6"/>
  <c r="E291" i="6" s="1"/>
  <c r="J290" i="6"/>
  <c r="L291" i="6" s="1"/>
  <c r="E318" i="6"/>
  <c r="I319" i="6" s="1"/>
  <c r="C291" i="6"/>
  <c r="F291" i="6"/>
  <c r="D291" i="6"/>
  <c r="M291" i="6"/>
  <c r="D199" i="6"/>
  <c r="E199" i="6"/>
  <c r="C199" i="6"/>
  <c r="B199" i="6" s="1"/>
  <c r="K291" i="6"/>
  <c r="D179" i="6"/>
  <c r="C179" i="6"/>
  <c r="B179" i="6" s="1"/>
  <c r="E158" i="6"/>
  <c r="H158" i="6"/>
  <c r="D158" i="6"/>
  <c r="C158" i="6"/>
  <c r="F158" i="6"/>
  <c r="G158" i="6"/>
  <c r="H235" i="6"/>
  <c r="F236" i="6"/>
  <c r="F319" i="6" l="1"/>
  <c r="G319" i="6"/>
  <c r="E319" i="6" s="1"/>
  <c r="H319" i="6"/>
  <c r="B291" i="6"/>
  <c r="B158" i="6"/>
  <c r="J291" i="6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<sst xmlns="http://schemas.openxmlformats.org/spreadsheetml/2006/main" count="908" uniqueCount="110">
  <si>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</si>
  <si>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</si>
  <si>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</si>
  <si>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</si>
  <si>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</si>
  <si>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</si>
  <si>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</si>
  <si>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</si>
  <si>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</si>
  <si>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</si>
  <si>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</si>
  <si>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</si>
  <si>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</si>
  <si>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</si>
  <si>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</si>
  <si>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</si>
  <si>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</si>
  <si>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</si>
  <si>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</si>
  <si>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</si>
  <si>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</si>
  <si>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</si>
  <si>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</si>
  <si>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</si>
  <si>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</si>
  <si>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</si>
  <si>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</si>
  <si>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</si>
  <si>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</si>
  <si>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</si>
  <si>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</si>
  <si>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</si>
  <si>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</si>
  <si>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</si>
  <si>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</si>
  <si>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</si>
  <si>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</si>
  <si>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</si>
  <si>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</si>
  <si>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</si>
  <si>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</si>
  <si>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</si>
  <si>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</si>
  <si>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</si>
  <si>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</si>
  <si>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</si>
  <si>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</si>
  <si>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Julio 2019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</si>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</sst>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7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6" fillId="4" borderId="0" xfId="9" applyFont="1" applyFill="1" applyAlignment="1">
      <alignment horizontal="left"/>
    </xf>
    <xf numFmtId="0" fontId="7" fillId="4" borderId="0" xfId="9" applyFont="1" applyFill="1" applyAlignment="1">
      <alignment horizontal="left"/>
    </xf>
    <xf numFmtId="0" fontId="6" fillId="4" borderId="4" xfId="9" applyFont="1" applyFill="1" applyBorder="1" applyAlignment="1">
      <alignment horizontal="center"/>
    </xf>
    <xf numFmtId="0" fontId="6" fillId="4" borderId="5" xfId="9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wrapText="1"/>
    </xf>
    <xf numFmtId="0" fontId="13" fillId="2" borderId="0" xfId="9" applyFont="1" applyFill="1" applyBorder="1" applyAlignment="1">
      <alignment vertical="center" wrapText="1"/>
    </xf>
    <xf numFmtId="0" fontId="12" fillId="2" borderId="0" xfId="9" applyFont="1" applyFill="1" applyBorder="1" applyAlignment="1">
      <alignment horizontal="left" vertical="center"/>
    </xf>
    <xf numFmtId="0" fontId="13" fillId="2" borderId="0" xfId="9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left"/>
    </xf>
    <xf numFmtId="0" fontId="14" fillId="6" borderId="0" xfId="9" applyFont="1" applyFill="1" applyBorder="1" applyAlignment="1">
      <alignment horizontal="left" vertical="center" wrapText="1"/>
    </xf>
    <xf numFmtId="0" fontId="14" fillId="6" borderId="9" xfId="9" applyFont="1" applyFill="1" applyBorder="1" applyAlignment="1">
      <alignment horizontal="center" vertical="center" wrapText="1"/>
    </xf>
    <xf numFmtId="0" fontId="14" fillId="6" borderId="0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6" fillId="3" borderId="10" xfId="9" applyFont="1" applyFill="1" applyBorder="1" applyAlignment="1">
      <alignment vertical="center"/>
    </xf>
    <xf numFmtId="167" fontId="5" fillId="3" borderId="10" xfId="9" applyNumberFormat="1" applyFont="1" applyFill="1" applyBorder="1" applyAlignment="1">
      <alignment horizontal="center" vertical="center"/>
    </xf>
    <xf numFmtId="167" fontId="6" fillId="3" borderId="10" xfId="9" applyNumberFormat="1" applyFont="1" applyFill="1" applyBorder="1" applyAlignment="1" applyProtection="1">
      <alignment horizontal="center" vertical="center"/>
      <protection hidden="1"/>
    </xf>
    <xf numFmtId="0" fontId="6" fillId="2" borderId="0" xfId="9" applyFont="1" applyFill="1" applyBorder="1" applyAlignment="1" applyProtection="1">
      <alignment horizontal="center"/>
      <protection hidden="1"/>
    </xf>
    <xf numFmtId="0" fontId="6" fillId="3" borderId="11" xfId="9" applyFont="1" applyFill="1" applyBorder="1" applyAlignment="1">
      <alignment vertical="center"/>
    </xf>
    <xf numFmtId="167" fontId="6" fillId="3" borderId="11" xfId="9" applyNumberFormat="1" applyFont="1" applyFill="1" applyBorder="1" applyAlignment="1" applyProtection="1">
      <alignment horizontal="center" vertical="center"/>
      <protection hidden="1"/>
    </xf>
    <xf numFmtId="0" fontId="6" fillId="3" borderId="12" xfId="9" applyFont="1" applyFill="1" applyBorder="1" applyAlignment="1">
      <alignment vertical="center"/>
    </xf>
    <xf numFmtId="167" fontId="5" fillId="3" borderId="12" xfId="9" applyNumberFormat="1" applyFont="1" applyFill="1" applyBorder="1" applyAlignment="1">
      <alignment horizontal="center" vertical="center"/>
    </xf>
    <xf numFmtId="167" fontId="6" fillId="3" borderId="12" xfId="9" applyNumberFormat="1" applyFont="1" applyFill="1" applyBorder="1" applyAlignment="1">
      <alignment horizontal="center" vertical="center"/>
    </xf>
    <xf numFmtId="0" fontId="14" fillId="5" borderId="0" xfId="9" applyFont="1" applyFill="1" applyBorder="1" applyAlignment="1">
      <alignment horizontal="center" vertical="center" wrapText="1"/>
    </xf>
    <xf numFmtId="167" fontId="14" fillId="5" borderId="0" xfId="9" applyNumberFormat="1" applyFont="1" applyFill="1" applyBorder="1" applyAlignment="1">
      <alignment horizontal="center" vertical="center" wrapText="1"/>
    </xf>
    <xf numFmtId="0" fontId="15" fillId="0" borderId="13" xfId="9" applyFont="1" applyFill="1" applyBorder="1" applyAlignment="1">
      <alignment horizontal="centerContinuous" vertical="center" wrapText="1"/>
    </xf>
    <xf numFmtId="0" fontId="16" fillId="4" borderId="0" xfId="9" applyFont="1" applyFill="1" applyBorder="1" applyAlignment="1">
      <alignment horizontal="centerContinuous" vertical="center" wrapText="1"/>
    </xf>
    <xf numFmtId="0" fontId="17" fillId="4" borderId="0" xfId="9" applyFont="1" applyFill="1" applyBorder="1" applyAlignment="1">
      <alignment horizontal="centerContinuous" vertical="center" wrapText="1"/>
    </xf>
    <xf numFmtId="0" fontId="0" fillId="0" borderId="0" xfId="0" applyFont="1"/>
    <xf numFmtId="0" fontId="17" fillId="4" borderId="0" xfId="9" applyFont="1" applyFill="1" applyBorder="1" applyAlignment="1">
      <alignment horizontal="center" vertical="center" wrapText="1"/>
    </xf>
    <xf numFmtId="0" fontId="14" fillId="6" borderId="15" xfId="9" applyFont="1" applyFill="1" applyBorder="1" applyAlignment="1">
      <alignment horizontal="center" vertical="center" wrapText="1"/>
    </xf>
    <xf numFmtId="0" fontId="14" fillId="6" borderId="16" xfId="9" applyFont="1" applyFill="1" applyBorder="1" applyAlignment="1">
      <alignment horizontal="center" vertical="center" wrapText="1"/>
    </xf>
    <xf numFmtId="0" fontId="14" fillId="6" borderId="17" xfId="9" applyFont="1" applyFill="1" applyBorder="1" applyAlignment="1">
      <alignment horizontal="center" vertical="center" wrapText="1"/>
    </xf>
    <xf numFmtId="0" fontId="17" fillId="4" borderId="0" xfId="9" applyFont="1" applyFill="1" applyBorder="1" applyAlignment="1">
      <alignment horizontal="centerContinuous" vertical="center"/>
    </xf>
    <xf numFmtId="167" fontId="5" fillId="3" borderId="10" xfId="9" applyNumberFormat="1" applyFont="1" applyFill="1" applyBorder="1" applyAlignment="1" applyProtection="1">
      <alignment horizontal="center" vertical="center"/>
      <protection hidden="1"/>
    </xf>
    <xf numFmtId="167" fontId="6" fillId="3" borderId="10" xfId="9" applyNumberFormat="1" applyFont="1" applyFill="1" applyBorder="1" applyAlignment="1" applyProtection="1">
      <alignment horizontal="center"/>
      <protection hidden="1"/>
    </xf>
    <xf numFmtId="167" fontId="6" fillId="3" borderId="11" xfId="9" applyNumberFormat="1" applyFont="1" applyFill="1" applyBorder="1" applyAlignment="1" applyProtection="1">
      <alignment horizontal="center"/>
      <protection hidden="1"/>
    </xf>
    <xf numFmtId="167" fontId="5" fillId="3" borderId="12" xfId="9" applyNumberFormat="1" applyFont="1" applyFill="1" applyBorder="1" applyAlignment="1" applyProtection="1">
      <alignment horizontal="center" vertical="center"/>
      <protection hidden="1"/>
    </xf>
    <xf numFmtId="167" fontId="6" fillId="3" borderId="12" xfId="9" applyNumberFormat="1" applyFont="1" applyFill="1" applyBorder="1" applyAlignment="1" applyProtection="1">
      <alignment horizontal="center"/>
      <protection hidden="1"/>
    </xf>
    <xf numFmtId="0" fontId="14" fillId="5" borderId="0" xfId="9" applyFont="1" applyFill="1" applyBorder="1" applyAlignment="1">
      <alignment horizontal="center" vertical="center"/>
    </xf>
    <xf numFmtId="167" fontId="14" fillId="5" borderId="0" xfId="9" applyNumberFormat="1" applyFont="1" applyFill="1" applyBorder="1" applyAlignment="1">
      <alignment horizontal="center" vertical="center"/>
    </xf>
    <xf numFmtId="0" fontId="5" fillId="2" borderId="18" xfId="9" applyFont="1" applyFill="1" applyBorder="1" applyAlignment="1">
      <alignment horizontal="center" vertical="center"/>
    </xf>
    <xf numFmtId="9" fontId="5" fillId="2" borderId="18" xfId="10" applyFont="1" applyFill="1" applyBorder="1" applyAlignment="1">
      <alignment horizontal="center" vertical="center"/>
    </xf>
    <xf numFmtId="0" fontId="7" fillId="4" borderId="0" xfId="9" applyFont="1" applyFill="1" applyAlignment="1">
      <alignment horizontal="left" vertical="center"/>
    </xf>
    <xf numFmtId="0" fontId="12" fillId="0" borderId="0" xfId="9" applyFont="1" applyFill="1" applyBorder="1" applyAlignment="1">
      <alignment vertical="center" wrapText="1"/>
    </xf>
    <xf numFmtId="0" fontId="13" fillId="2" borderId="0" xfId="9" applyFont="1" applyFill="1" applyBorder="1" applyAlignment="1">
      <alignment vertical="center"/>
    </xf>
    <xf numFmtId="0" fontId="16" fillId="4" borderId="0" xfId="9" applyFont="1" applyFill="1" applyBorder="1" applyAlignment="1">
      <alignment horizontal="left" vertical="center"/>
    </xf>
    <xf numFmtId="0" fontId="18" fillId="4" borderId="0" xfId="9" applyFont="1" applyFill="1" applyBorder="1" applyAlignment="1">
      <alignment horizontal="left" vertical="center" wrapText="1"/>
    </xf>
    <xf numFmtId="0" fontId="19" fillId="6" borderId="15" xfId="9" applyFont="1" applyFill="1" applyBorder="1" applyAlignment="1">
      <alignment horizontal="center" vertical="center" wrapText="1"/>
    </xf>
    <xf numFmtId="0" fontId="19" fillId="6" borderId="17" xfId="9" applyFont="1" applyFill="1" applyBorder="1" applyAlignment="1">
      <alignment horizontal="center" vertical="center" wrapText="1"/>
    </xf>
    <xf numFmtId="0" fontId="7" fillId="4" borderId="0" xfId="9" applyFont="1" applyFill="1" applyBorder="1" applyAlignment="1">
      <alignment horizontal="left"/>
    </xf>
    <xf numFmtId="0" fontId="6" fillId="3" borderId="10" xfId="9" applyFont="1" applyFill="1" applyBorder="1" applyAlignment="1">
      <alignment horizontal="left"/>
    </xf>
    <xf numFmtId="167" fontId="5" fillId="3" borderId="10" xfId="9" applyNumberFormat="1" applyFont="1" applyFill="1" applyBorder="1" applyAlignment="1" applyProtection="1">
      <alignment horizontal="center"/>
      <protection hidden="1"/>
    </xf>
    <xf numFmtId="0" fontId="6" fillId="3" borderId="11" xfId="9" applyFont="1" applyFill="1" applyBorder="1" applyAlignment="1">
      <alignment horizontal="left"/>
    </xf>
    <xf numFmtId="0" fontId="6" fillId="3" borderId="0" xfId="9" applyFont="1" applyFill="1" applyBorder="1" applyAlignment="1">
      <alignment horizontal="left"/>
    </xf>
    <xf numFmtId="167" fontId="5" fillId="3" borderId="0" xfId="9" applyNumberFormat="1" applyFont="1" applyFill="1" applyBorder="1" applyAlignment="1" applyProtection="1">
      <alignment horizontal="center"/>
      <protection hidden="1"/>
    </xf>
    <xf numFmtId="167" fontId="6" fillId="3" borderId="0" xfId="9" applyNumberFormat="1" applyFont="1" applyFill="1" applyBorder="1" applyAlignment="1" applyProtection="1">
      <alignment horizontal="center"/>
      <protection hidden="1"/>
    </xf>
    <xf numFmtId="0" fontId="14" fillId="5" borderId="0" xfId="9" applyFont="1" applyFill="1" applyBorder="1" applyAlignment="1">
      <alignment horizontal="left"/>
    </xf>
    <xf numFmtId="167" fontId="14" fillId="5" borderId="0" xfId="9" applyNumberFormat="1" applyFont="1" applyFill="1" applyBorder="1" applyAlignment="1">
      <alignment horizontal="center"/>
    </xf>
    <xf numFmtId="0" fontId="5" fillId="2" borderId="18" xfId="9" applyFont="1" applyFill="1" applyBorder="1" applyAlignment="1">
      <alignment horizontal="center"/>
    </xf>
    <xf numFmtId="9" fontId="5" fillId="2" borderId="18" xfId="10" applyFont="1" applyFill="1" applyBorder="1" applyAlignment="1">
      <alignment horizontal="center"/>
    </xf>
    <xf numFmtId="0" fontId="12" fillId="2" borderId="0" xfId="9" applyFont="1" applyFill="1" applyBorder="1" applyAlignment="1">
      <alignment vertical="center"/>
    </xf>
    <xf numFmtId="0" fontId="12" fillId="2" borderId="0" xfId="9" applyFont="1" applyFill="1" applyBorder="1" applyAlignment="1">
      <alignment vertical="center" wrapText="1"/>
    </xf>
    <xf numFmtId="167" fontId="5" fillId="3" borderId="11" xfId="9" applyNumberFormat="1" applyFont="1" applyFill="1" applyBorder="1" applyAlignment="1" applyProtection="1">
      <alignment horizontal="center"/>
      <protection hidden="1"/>
    </xf>
    <xf numFmtId="0" fontId="6" fillId="3" borderId="12" xfId="9" applyFont="1" applyFill="1" applyBorder="1" applyAlignment="1">
      <alignment horizontal="left"/>
    </xf>
    <xf numFmtId="167" fontId="5" fillId="3" borderId="12" xfId="9" applyNumberFormat="1" applyFont="1" applyFill="1" applyBorder="1" applyAlignment="1" applyProtection="1">
      <alignment horizontal="center"/>
      <protection hidden="1"/>
    </xf>
    <xf numFmtId="0" fontId="14" fillId="6" borderId="15" xfId="9" applyFont="1" applyFill="1" applyBorder="1" applyAlignment="1">
      <alignment horizontal="centerContinuous" vertical="center" wrapText="1"/>
    </xf>
    <xf numFmtId="0" fontId="14" fillId="6" borderId="17" xfId="9" applyFont="1" applyFill="1" applyBorder="1" applyAlignment="1">
      <alignment horizontal="centerContinuous" vertical="center" wrapText="1"/>
    </xf>
    <xf numFmtId="167" fontId="6" fillId="3" borderId="23" xfId="9" applyNumberFormat="1" applyFont="1" applyFill="1" applyBorder="1" applyAlignment="1" applyProtection="1">
      <alignment horizontal="center" vertical="center"/>
      <protection hidden="1"/>
    </xf>
    <xf numFmtId="0" fontId="5" fillId="3" borderId="24" xfId="9" applyFont="1" applyFill="1" applyBorder="1" applyAlignment="1">
      <alignment vertical="center" wrapText="1"/>
    </xf>
    <xf numFmtId="167" fontId="6" fillId="3" borderId="0" xfId="9" applyNumberFormat="1" applyFont="1" applyFill="1" applyBorder="1" applyAlignment="1" applyProtection="1">
      <alignment horizontal="center" vertical="center"/>
      <protection hidden="1"/>
    </xf>
    <xf numFmtId="167" fontId="20" fillId="3" borderId="0" xfId="9" applyNumberFormat="1" applyFont="1" applyFill="1" applyBorder="1" applyAlignment="1" applyProtection="1">
      <alignment horizontal="center" vertical="center"/>
      <protection hidden="1"/>
    </xf>
    <xf numFmtId="9" fontId="20" fillId="3" borderId="0" xfId="9" applyNumberFormat="1" applyFont="1" applyFill="1" applyBorder="1" applyAlignment="1" applyProtection="1">
      <alignment horizontal="center" vertical="center"/>
      <protection hidden="1"/>
    </xf>
    <xf numFmtId="167" fontId="21" fillId="5" borderId="0" xfId="9" applyNumberFormat="1" applyFont="1" applyFill="1" applyBorder="1" applyAlignment="1">
      <alignment horizontal="center" vertical="center"/>
    </xf>
    <xf numFmtId="9" fontId="12" fillId="2" borderId="18" xfId="10" applyFont="1" applyFill="1" applyBorder="1" applyAlignment="1">
      <alignment horizontal="center" vertical="center"/>
    </xf>
    <xf numFmtId="0" fontId="22" fillId="4" borderId="0" xfId="9" applyFont="1" applyFill="1" applyAlignment="1">
      <alignment horizontal="left" vertical="top"/>
    </xf>
    <xf numFmtId="0" fontId="5" fillId="2" borderId="0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center" vertical="center"/>
      <protection hidden="1"/>
    </xf>
    <xf numFmtId="3" fontId="20" fillId="2" borderId="0" xfId="9" applyNumberFormat="1" applyFont="1" applyFill="1" applyBorder="1" applyAlignment="1">
      <alignment vertical="center"/>
    </xf>
    <xf numFmtId="9" fontId="20" fillId="2" borderId="0" xfId="9" applyNumberFormat="1" applyFont="1" applyFill="1" applyBorder="1" applyAlignment="1">
      <alignment vertical="center"/>
    </xf>
    <xf numFmtId="0" fontId="5" fillId="2" borderId="0" xfId="9" applyFont="1" applyFill="1" applyBorder="1" applyAlignment="1">
      <alignment vertical="center" wrapText="1"/>
    </xf>
    <xf numFmtId="0" fontId="14" fillId="6" borderId="14" xfId="9" applyFont="1" applyFill="1" applyBorder="1" applyAlignment="1">
      <alignment horizontal="center" vertical="center" wrapText="1"/>
    </xf>
    <xf numFmtId="167" fontId="6" fillId="3" borderId="10" xfId="9" applyNumberFormat="1" applyFont="1" applyFill="1" applyBorder="1" applyAlignment="1">
      <alignment horizontal="center" vertical="center"/>
    </xf>
    <xf numFmtId="167" fontId="6" fillId="3" borderId="1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Continuous" vertical="center" wrapText="1"/>
    </xf>
    <xf numFmtId="0" fontId="14" fillId="6" borderId="14" xfId="9" applyFont="1" applyFill="1" applyBorder="1" applyAlignment="1" applyProtection="1">
      <alignment horizontal="center" vertical="center" wrapText="1"/>
      <protection locked="0"/>
    </xf>
    <xf numFmtId="0" fontId="14" fillId="6" borderId="0" xfId="9" applyFont="1" applyFill="1" applyBorder="1" applyAlignment="1" applyProtection="1">
      <alignment horizontal="center" vertical="center" wrapText="1"/>
      <protection locked="0"/>
    </xf>
    <xf numFmtId="0" fontId="14" fillId="2" borderId="0" xfId="9" applyFont="1" applyFill="1" applyBorder="1" applyAlignment="1" applyProtection="1">
      <alignment horizontal="center" vertical="center" wrapText="1"/>
      <protection locked="0"/>
    </xf>
    <xf numFmtId="3" fontId="6" fillId="2" borderId="0" xfId="9" applyNumberFormat="1" applyFont="1" applyFill="1" applyBorder="1" applyAlignment="1" applyProtection="1">
      <alignment horizontal="center" vertical="center"/>
      <protection hidden="1"/>
    </xf>
    <xf numFmtId="167" fontId="5" fillId="3" borderId="10" xfId="9" applyNumberFormat="1" applyFont="1" applyFill="1" applyBorder="1" applyAlignment="1">
      <alignment horizontal="center"/>
    </xf>
    <xf numFmtId="167" fontId="5" fillId="3" borderId="12" xfId="9" applyNumberFormat="1" applyFont="1" applyFill="1" applyBorder="1" applyAlignment="1">
      <alignment horizontal="center"/>
    </xf>
    <xf numFmtId="167" fontId="6" fillId="3" borderId="12" xfId="9" applyNumberFormat="1" applyFont="1" applyFill="1" applyBorder="1" applyAlignment="1" applyProtection="1">
      <alignment horizontal="center" vertical="center"/>
      <protection hidden="1"/>
    </xf>
    <xf numFmtId="3" fontId="14" fillId="2" borderId="0" xfId="9" applyNumberFormat="1" applyFont="1" applyFill="1" applyBorder="1" applyAlignment="1">
      <alignment horizontal="center"/>
    </xf>
    <xf numFmtId="9" fontId="5" fillId="2" borderId="0" xfId="10" applyFont="1" applyFill="1" applyBorder="1" applyAlignment="1">
      <alignment horizontal="center"/>
    </xf>
    <xf numFmtId="0" fontId="7" fillId="4" borderId="18" xfId="9" applyFont="1" applyFill="1" applyBorder="1" applyAlignment="1">
      <alignment horizontal="left"/>
    </xf>
    <xf numFmtId="0" fontId="14" fillId="6" borderId="30" xfId="9" applyFont="1" applyFill="1" applyBorder="1" applyAlignment="1">
      <alignment horizontal="center" vertical="center" wrapText="1"/>
    </xf>
    <xf numFmtId="0" fontId="14" fillId="6" borderId="20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/>
    <xf numFmtId="0" fontId="6" fillId="3" borderId="11" xfId="9" applyFont="1" applyFill="1" applyBorder="1" applyAlignment="1"/>
    <xf numFmtId="0" fontId="6" fillId="3" borderId="12" xfId="9" applyFont="1" applyFill="1" applyBorder="1" applyAlignment="1"/>
    <xf numFmtId="3" fontId="14" fillId="5" borderId="0" xfId="9" applyNumberFormat="1" applyFont="1" applyFill="1" applyBorder="1" applyAlignment="1">
      <alignment horizontal="center"/>
    </xf>
    <xf numFmtId="0" fontId="12" fillId="0" borderId="6" xfId="9" applyFont="1" applyFill="1" applyBorder="1" applyAlignment="1">
      <alignment horizontal="left" vertical="center" wrapText="1"/>
    </xf>
    <xf numFmtId="0" fontId="12" fillId="0" borderId="7" xfId="9" applyFont="1" applyFill="1" applyBorder="1" applyAlignment="1">
      <alignment horizontal="left" vertical="center" wrapText="1"/>
    </xf>
    <xf numFmtId="0" fontId="12" fillId="0" borderId="8" xfId="9" applyFont="1" applyFill="1" applyBorder="1" applyAlignment="1">
      <alignment horizontal="left" vertical="center" wrapText="1"/>
    </xf>
    <xf numFmtId="0" fontId="5" fillId="4" borderId="1" xfId="9" applyFont="1" applyFill="1" applyBorder="1" applyAlignment="1">
      <alignment horizontal="center"/>
    </xf>
    <xf numFmtId="0" fontId="5" fillId="4" borderId="2" xfId="9" applyFont="1" applyFill="1" applyBorder="1" applyAlignment="1">
      <alignment horizontal="center"/>
    </xf>
    <xf numFmtId="0" fontId="5" fillId="4" borderId="3" xfId="9" applyFont="1" applyFill="1" applyBorder="1" applyAlignment="1">
      <alignment horizontal="center"/>
    </xf>
    <xf numFmtId="0" fontId="6" fillId="4" borderId="1" xfId="9" applyFont="1" applyFill="1" applyBorder="1" applyAlignment="1">
      <alignment horizontal="center" wrapText="1"/>
    </xf>
    <xf numFmtId="0" fontId="6" fillId="4" borderId="2" xfId="9" applyFont="1" applyFill="1" applyBorder="1" applyAlignment="1">
      <alignment horizontal="center" wrapText="1"/>
    </xf>
    <xf numFmtId="0" fontId="9" fillId="5" borderId="0" xfId="9" applyFont="1" applyFill="1" applyBorder="1" applyAlignment="1">
      <alignment horizontal="center" wrapText="1"/>
    </xf>
    <xf numFmtId="0" fontId="10" fillId="5" borderId="0" xfId="9" applyFont="1" applyFill="1" applyBorder="1" applyAlignment="1">
      <alignment horizontal="center" wrapText="1"/>
    </xf>
    <xf numFmtId="0" fontId="14" fillId="6" borderId="0" xfId="9" applyFont="1" applyFill="1" applyBorder="1" applyAlignment="1">
      <alignment horizontal="center" vertical="center" wrapText="1"/>
    </xf>
    <xf numFmtId="0" fontId="14" fillId="6" borderId="20" xfId="9" applyFont="1" applyFill="1" applyBorder="1" applyAlignment="1">
      <alignment horizontal="center" vertical="center" wrapText="1"/>
    </xf>
    <xf numFmtId="0" fontId="14" fillId="6" borderId="14" xfId="9" applyFont="1" applyFill="1" applyBorder="1" applyAlignment="1">
      <alignment horizontal="center" vertical="center"/>
    </xf>
    <xf numFmtId="0" fontId="14" fillId="6" borderId="0" xfId="9" applyFont="1" applyFill="1" applyBorder="1" applyAlignment="1">
      <alignment horizontal="center" vertical="center"/>
    </xf>
    <xf numFmtId="0" fontId="14" fillId="6" borderId="0" xfId="9" applyFont="1" applyFill="1" applyBorder="1" applyAlignment="1">
      <alignment horizontal="left" vertical="center" wrapText="1"/>
    </xf>
    <xf numFmtId="0" fontId="14" fillId="6" borderId="14" xfId="9" applyFont="1" applyFill="1" applyBorder="1" applyAlignment="1">
      <alignment horizontal="center" vertical="center" wrapText="1"/>
    </xf>
    <xf numFmtId="0" fontId="12" fillId="2" borderId="19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left" vertical="center" wrapText="1"/>
    </xf>
    <xf numFmtId="0" fontId="12" fillId="0" borderId="19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center" vertical="center" wrapText="1"/>
    </xf>
    <xf numFmtId="0" fontId="5" fillId="3" borderId="21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 vertical="center"/>
    </xf>
    <xf numFmtId="167" fontId="20" fillId="3" borderId="0" xfId="9" applyNumberFormat="1" applyFont="1" applyFill="1" applyBorder="1" applyAlignment="1" applyProtection="1">
      <alignment horizontal="center" vertical="center"/>
      <protection hidden="1"/>
    </xf>
    <xf numFmtId="167" fontId="20" fillId="3" borderId="23" xfId="9" applyNumberFormat="1" applyFont="1" applyFill="1" applyBorder="1" applyAlignment="1" applyProtection="1">
      <alignment horizontal="center" vertical="center"/>
      <protection hidden="1"/>
    </xf>
    <xf numFmtId="9" fontId="20" fillId="3" borderId="0" xfId="9" applyNumberFormat="1" applyFont="1" applyFill="1" applyBorder="1" applyAlignment="1">
      <alignment horizontal="center" vertical="center"/>
    </xf>
    <xf numFmtId="9" fontId="20" fillId="3" borderId="21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horizontal="left" vertical="center"/>
    </xf>
    <xf numFmtId="0" fontId="5" fillId="3" borderId="22" xfId="9" applyFont="1" applyFill="1" applyBorder="1" applyAlignment="1">
      <alignment horizontal="left" vertical="center"/>
    </xf>
    <xf numFmtId="0" fontId="14" fillId="5" borderId="24" xfId="9" applyFont="1" applyFill="1" applyBorder="1" applyAlignment="1">
      <alignment horizontal="center" vertical="center"/>
    </xf>
    <xf numFmtId="167" fontId="10" fillId="5" borderId="0" xfId="9" applyNumberFormat="1" applyFont="1" applyFill="1" applyBorder="1" applyAlignment="1">
      <alignment horizontal="center" vertical="center"/>
    </xf>
    <xf numFmtId="0" fontId="5" fillId="2" borderId="18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left" vertical="center"/>
    </xf>
    <xf numFmtId="167" fontId="6" fillId="3" borderId="12" xfId="9" applyNumberFormat="1" applyFont="1" applyFill="1" applyBorder="1" applyAlignment="1" applyProtection="1">
      <alignment horizontal="center" vertical="center"/>
      <protection hidden="1"/>
    </xf>
    <xf numFmtId="167" fontId="6" fillId="3" borderId="10" xfId="9" applyNumberFormat="1" applyFont="1" applyFill="1" applyBorder="1" applyAlignment="1" applyProtection="1">
      <alignment horizontal="center" vertical="center"/>
      <protection hidden="1"/>
    </xf>
    <xf numFmtId="167" fontId="6" fillId="3" borderId="0" xfId="9" applyNumberFormat="1" applyFont="1" applyFill="1" applyBorder="1" applyAlignment="1" applyProtection="1">
      <alignment horizontal="center" vertical="center"/>
      <protection hidden="1"/>
    </xf>
    <xf numFmtId="0" fontId="5" fillId="3" borderId="11" xfId="9" applyFont="1" applyFill="1" applyBorder="1" applyAlignment="1">
      <alignment horizontal="left" vertical="center" wrapText="1"/>
    </xf>
    <xf numFmtId="165" fontId="6" fillId="3" borderId="25" xfId="1" applyNumberFormat="1" applyFont="1" applyFill="1" applyBorder="1" applyAlignment="1" applyProtection="1">
      <alignment horizontal="center"/>
      <protection hidden="1"/>
    </xf>
    <xf numFmtId="0" fontId="12" fillId="0" borderId="27" xfId="9" applyFont="1" applyFill="1" applyBorder="1" applyAlignment="1">
      <alignment horizontal="left" vertical="center" wrapText="1"/>
    </xf>
    <xf numFmtId="0" fontId="12" fillId="0" borderId="28" xfId="9" applyFont="1" applyFill="1" applyBorder="1" applyAlignment="1">
      <alignment horizontal="left" vertical="center" wrapText="1"/>
    </xf>
    <xf numFmtId="0" fontId="12" fillId="0" borderId="29" xfId="9" applyFont="1" applyFill="1" applyBorder="1" applyAlignment="1">
      <alignment horizontal="left" vertical="center" wrapText="1"/>
    </xf>
    <xf numFmtId="165" fontId="6" fillId="3" borderId="26" xfId="1" applyNumberFormat="1" applyFont="1" applyFill="1" applyBorder="1" applyAlignment="1" applyProtection="1">
      <alignment horizontal="center"/>
      <protection hidden="1"/>
    </xf>
    <xf numFmtId="165" fontId="14" fillId="5" borderId="0" xfId="1" applyNumberFormat="1" applyFont="1" applyFill="1" applyBorder="1" applyAlignment="1">
      <alignment horizontal="center" vertical="center" wrapText="1"/>
    </xf>
    <xf numFmtId="0" fontId="13" fillId="5" borderId="1" xfId="9" applyFont="1" applyFill="1" applyBorder="1" applyAlignment="1">
      <alignment horizontal="center" vertical="center" wrapText="1"/>
    </xf>
    <xf numFmtId="0" fontId="13" fillId="5" borderId="2" xfId="9" applyFont="1" applyFill="1" applyBorder="1" applyAlignment="1">
      <alignment horizontal="center" vertical="center" wrapText="1"/>
    </xf>
    <xf numFmtId="0" fontId="13" fillId="5" borderId="3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8.718282368249837E-2</c:v>
                </c:pt>
                <c:pt idx="2">
                  <c:v>0.28627195836044245</c:v>
                </c:pt>
                <c:pt idx="3">
                  <c:v>0.31620039037085229</c:v>
                </c:pt>
                <c:pt idx="4">
                  <c:v>0.24398178269355889</c:v>
                </c:pt>
                <c:pt idx="5">
                  <c:v>6.6363044892648021E-2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01A-807B-F916AB8E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D59-4454-AB0D-F3951DF450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D59-4454-AB0D-F3951DF450B2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9-4454-AB0D-F3951DF450B2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9-4454-AB0D-F3951DF450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101</c:v>
                </c:pt>
                <c:pt idx="1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59-4454-AB0D-F3951DF4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B-4C74-BE7D-5B18B18EE7CC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C74-BE7D-5B18B18EE7CC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B-4C74-BE7D-5B18B18EE7CC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B-4C74-BE7D-5B18B18EE7C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B-4C74-BE7D-5B18B18EE7CC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B-4C74-BE7D-5B18B18EE7CC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B-4C74-BE7D-5B18B18EE7CC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B-4C74-BE7D-5B18B18EE7CC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B-4C74-BE7D-5B18B18EE7CC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7B-4C74-BE7D-5B18B18EE7CC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B-4C74-BE7D-5B18B18EE7CC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B-4C74-BE7D-5B18B18EE7CC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B-4C74-BE7D-5B18B18EE7CC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7B-4C74-BE7D-5B18B18EE7CC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7B-4C74-BE7D-5B18B18EE7CC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7B-4C74-BE7D-5B18B18EE7CC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7B-4C74-BE7D-5B18B18EE7CC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7B-4C74-BE7D-5B18B18EE7CC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7B-4C74-BE7D-5B18B18E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5C-48F5-BA61-1CA035381A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1491</c:v>
                </c:pt>
                <c:pt idx="1">
                  <c:v>6746</c:v>
                </c:pt>
                <c:pt idx="2">
                  <c:v>4268</c:v>
                </c:pt>
                <c:pt idx="3">
                  <c:v>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C-48F5-BA61-1CA03538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00C-420F-AFA6-C8CE4B8B229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00C-420F-AFA6-C8CE4B8B2292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20F-AFA6-C8CE4B8B2292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C-420F-AFA6-C8CE4B8B22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1272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C-420F-AFA6-C8CE4B8B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EF-4699-8FE9-C33BD75D84A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EF-4699-8FE9-C33BD75D84A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EF-4699-8FE9-C33BD75D8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752</c:v>
                </c:pt>
                <c:pt idx="1">
                  <c:v>437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F-4699-8FE9-C33BD75D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0" zoomScaleNormal="100" zoomScaleSheetLayoutView="14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"/>
      <c r="N1" s="108" t="s">
        <v>37</v>
      </c>
      <c r="O1" s="109"/>
    </row>
    <row r="2" spans="1:15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  <c r="O2" s="4" t="s">
        <v>34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  <c r="O4" s="3" t="s">
        <v>34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  <c r="O6" s="3" t="s">
        <v>34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  <c r="O8" s="3" t="s">
        <v>34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  <c r="O10" s="3" t="s">
        <v>34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  <c r="O12" s="3" t="s">
        <v>34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  <c r="O14" s="3" t="s">
        <v>34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  <c r="O16" s="3" t="s">
        <v>34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  <c r="O18" s="3" t="s">
        <v>34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  <c r="O20" s="3" t="s">
        <v>34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  <c r="O22" s="3" t="s">
        <v>34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  <c r="O24" s="3" t="s">
        <v>34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  <c r="O28" s="3" t="s">
        <v>42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  <c r="O30" s="3" t="s">
        <v>42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  <c r="O32" s="3" t="s">
        <v>42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  <c r="O34" s="3" t="s">
        <v>42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  <c r="O36" s="3" t="s">
        <v>42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  <c r="O38" s="3" t="s">
        <v>42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  <c r="O40" s="3" t="s">
        <v>42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  <c r="O42" s="3" t="s">
        <v>42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  <c r="O44" s="3" t="s">
        <v>42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  <c r="O46" s="3" t="s">
        <v>42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  <c r="O48" s="3" t="s">
        <v>42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  <c r="O50" s="3" t="s">
        <v>42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  <c r="O52" s="3" t="s">
        <v>42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  <c r="O54" s="3" t="s">
        <v>42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  <c r="O56" s="3" t="s">
        <v>42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  <c r="O58" s="3" t="s">
        <v>42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  <c r="O60" s="3" t="s">
        <v>42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  <c r="O64" s="5" t="s">
        <v>17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  <c r="O66" s="5" t="s">
        <v>17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  <c r="O68" s="5" t="s">
        <v>17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  <c r="O70" s="5" t="s">
        <v>17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  <c r="O72" s="5" t="s">
        <v>17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  <c r="O74" s="5" t="s">
        <v>17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  <c r="O76" s="5" t="s">
        <v>17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  <c r="O78" s="5" t="s">
        <v>17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  <c r="O80" s="5" t="s">
        <v>17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  <c r="O82" s="5" t="s">
        <v>17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  <c r="O84" s="5" t="s">
        <v>17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  <c r="O86" s="5" t="s">
        <v>17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0" t="s">
        <v>46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1:15" ht="18.75" x14ac:dyDescent="0.3">
      <c r="A121" s="111" t="s">
        <v>47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2" t="s">
        <v>48</v>
      </c>
      <c r="B123" s="103"/>
      <c r="C123" s="103"/>
      <c r="D123" s="103"/>
      <c r="E123" s="10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34</v>
      </c>
      <c r="B126" s="12" t="s">
        <v>1</v>
      </c>
      <c r="C126" s="13" t="s">
        <v>49</v>
      </c>
      <c r="D126" s="12" t="s">
        <v>50</v>
      </c>
      <c r="E126" s="13" t="s">
        <v>51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4</v>
      </c>
      <c r="B127" s="16">
        <f t="shared" ref="B127:B133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5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6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7</v>
      </c>
      <c r="B130" s="16">
        <f t="shared" si="0"/>
        <v>192</v>
      </c>
      <c r="C130" s="17">
        <v>78</v>
      </c>
      <c r="D130" s="17">
        <v>76</v>
      </c>
      <c r="E130" s="17">
        <v>38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8</v>
      </c>
      <c r="B131" s="16">
        <f t="shared" si="0"/>
        <v>246</v>
      </c>
      <c r="C131" s="17">
        <v>122</v>
      </c>
      <c r="D131" s="17">
        <v>78</v>
      </c>
      <c r="E131" s="17">
        <v>46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9</v>
      </c>
      <c r="B132" s="16">
        <f t="shared" si="0"/>
        <v>227</v>
      </c>
      <c r="C132" s="17">
        <v>117</v>
      </c>
      <c r="D132" s="17">
        <v>53</v>
      </c>
      <c r="E132" s="17">
        <v>57</v>
      </c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10</v>
      </c>
      <c r="B133" s="16">
        <f t="shared" si="0"/>
        <v>237</v>
      </c>
      <c r="C133" s="17">
        <v>104</v>
      </c>
      <c r="D133" s="17">
        <v>73</v>
      </c>
      <c r="E133" s="17">
        <v>60</v>
      </c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11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12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13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14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15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</v>
      </c>
      <c r="B139" s="25">
        <f>SUM(C139:E139)</f>
        <v>1537</v>
      </c>
      <c r="C139" s="25">
        <f>SUM(C127:C138)</f>
        <v>752</v>
      </c>
      <c r="D139" s="25">
        <f>SUM(D127:D138)</f>
        <v>437</v>
      </c>
      <c r="E139" s="25">
        <f>SUM(E127:E138)</f>
        <v>348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2" t="s">
        <v>52</v>
      </c>
      <c r="B141" s="103"/>
      <c r="C141" s="103"/>
      <c r="D141" s="103"/>
      <c r="E141" s="104"/>
      <c r="F141" s="102"/>
      <c r="G141" s="103"/>
      <c r="H141" s="10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16" t="s">
        <v>0</v>
      </c>
      <c r="B143" s="117" t="s">
        <v>1</v>
      </c>
      <c r="C143" s="112" t="s">
        <v>35</v>
      </c>
      <c r="D143" s="112"/>
      <c r="E143" s="112"/>
      <c r="F143" s="112"/>
      <c r="G143" s="112"/>
      <c r="H143" s="112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16"/>
      <c r="B144" s="117"/>
      <c r="C144" s="31" t="s">
        <v>18</v>
      </c>
      <c r="D144" s="32" t="s">
        <v>53</v>
      </c>
      <c r="E144" s="31" t="s">
        <v>54</v>
      </c>
      <c r="F144" s="32" t="s">
        <v>55</v>
      </c>
      <c r="G144" s="31" t="s">
        <v>56</v>
      </c>
      <c r="H144" s="33" t="s">
        <v>19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4</v>
      </c>
      <c r="B145" s="35">
        <f t="shared" ref="B145:B151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5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6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7</v>
      </c>
      <c r="B148" s="35">
        <f t="shared" si="1"/>
        <v>192</v>
      </c>
      <c r="C148" s="37">
        <v>0</v>
      </c>
      <c r="D148" s="37">
        <v>23</v>
      </c>
      <c r="E148" s="37">
        <v>49</v>
      </c>
      <c r="F148" s="37">
        <v>67</v>
      </c>
      <c r="G148" s="37">
        <v>38</v>
      </c>
      <c r="H148" s="37">
        <v>15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8</v>
      </c>
      <c r="B149" s="35">
        <f t="shared" si="1"/>
        <v>246</v>
      </c>
      <c r="C149" s="37">
        <v>0</v>
      </c>
      <c r="D149" s="37">
        <v>18</v>
      </c>
      <c r="E149" s="37">
        <v>75</v>
      </c>
      <c r="F149" s="37">
        <v>65</v>
      </c>
      <c r="G149" s="37">
        <v>69</v>
      </c>
      <c r="H149" s="37">
        <v>19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9</v>
      </c>
      <c r="B150" s="35">
        <f t="shared" si="1"/>
        <v>227</v>
      </c>
      <c r="C150" s="37">
        <v>0</v>
      </c>
      <c r="D150" s="37">
        <v>25</v>
      </c>
      <c r="E150" s="37">
        <v>59</v>
      </c>
      <c r="F150" s="37">
        <v>81</v>
      </c>
      <c r="G150" s="37">
        <v>48</v>
      </c>
      <c r="H150" s="37">
        <v>14</v>
      </c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10</v>
      </c>
      <c r="B151" s="35">
        <f t="shared" si="1"/>
        <v>237</v>
      </c>
      <c r="C151" s="37">
        <v>0</v>
      </c>
      <c r="D151" s="37">
        <v>25</v>
      </c>
      <c r="E151" s="37">
        <v>72</v>
      </c>
      <c r="F151" s="37">
        <v>78</v>
      </c>
      <c r="G151" s="37">
        <v>54</v>
      </c>
      <c r="H151" s="37">
        <v>8</v>
      </c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11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12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13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14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15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</v>
      </c>
      <c r="B157" s="41">
        <f>SUM(C157:H157)</f>
        <v>1537</v>
      </c>
      <c r="C157" s="41">
        <f t="shared" ref="C157:H157" si="2">SUM(C145:C156)</f>
        <v>0</v>
      </c>
      <c r="D157" s="41">
        <f t="shared" si="2"/>
        <v>134</v>
      </c>
      <c r="E157" s="41">
        <f t="shared" si="2"/>
        <v>440</v>
      </c>
      <c r="F157" s="41">
        <f t="shared" si="2"/>
        <v>486</v>
      </c>
      <c r="G157" s="41">
        <f t="shared" si="2"/>
        <v>375</v>
      </c>
      <c r="H157" s="41">
        <f t="shared" si="2"/>
        <v>102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16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8.718282368249837E-2</v>
      </c>
      <c r="E158" s="43">
        <f t="shared" si="3"/>
        <v>0.28627195836044245</v>
      </c>
      <c r="F158" s="43">
        <f t="shared" si="3"/>
        <v>0.31620039037085229</v>
      </c>
      <c r="G158" s="43">
        <f t="shared" si="3"/>
        <v>0.24398178269355889</v>
      </c>
      <c r="H158" s="43">
        <f t="shared" si="3"/>
        <v>6.6363044892648021E-2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57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58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18" t="s">
        <v>59</v>
      </c>
      <c r="B162" s="118"/>
      <c r="C162" s="118"/>
      <c r="D162" s="118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16" t="s">
        <v>17</v>
      </c>
      <c r="B164" s="117" t="s">
        <v>1</v>
      </c>
      <c r="C164" s="112" t="s">
        <v>60</v>
      </c>
      <c r="D164" s="112"/>
      <c r="E164" s="48"/>
      <c r="F164" s="48"/>
      <c r="G164" s="48"/>
      <c r="H164" s="48"/>
    </row>
    <row r="165" spans="1:15" ht="15" customHeight="1" x14ac:dyDescent="0.2">
      <c r="A165" s="116"/>
      <c r="B165" s="117"/>
      <c r="C165" s="49" t="s">
        <v>61</v>
      </c>
      <c r="D165" s="50" t="s">
        <v>62</v>
      </c>
      <c r="E165" s="51"/>
      <c r="F165" s="51"/>
      <c r="G165" s="51"/>
      <c r="H165" s="51"/>
    </row>
    <row r="166" spans="1:15" ht="15" customHeight="1" x14ac:dyDescent="0.25">
      <c r="A166" s="52" t="s">
        <v>4</v>
      </c>
      <c r="B166" s="53">
        <f t="shared" ref="B166:B172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5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6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7</v>
      </c>
      <c r="B169" s="53">
        <f t="shared" si="4"/>
        <v>192</v>
      </c>
      <c r="C169" s="37">
        <v>8</v>
      </c>
      <c r="D169" s="37">
        <v>184</v>
      </c>
      <c r="E169" s="51"/>
      <c r="F169" s="51"/>
      <c r="G169" s="51"/>
      <c r="H169" s="51"/>
    </row>
    <row r="170" spans="1:15" ht="15" customHeight="1" x14ac:dyDescent="0.25">
      <c r="A170" s="54" t="s">
        <v>8</v>
      </c>
      <c r="B170" s="53">
        <f t="shared" si="4"/>
        <v>246</v>
      </c>
      <c r="C170" s="37">
        <v>22</v>
      </c>
      <c r="D170" s="37">
        <v>224</v>
      </c>
      <c r="E170" s="51"/>
      <c r="F170" s="51"/>
      <c r="G170" s="51"/>
      <c r="H170" s="51"/>
    </row>
    <row r="171" spans="1:15" ht="15" customHeight="1" x14ac:dyDescent="0.25">
      <c r="A171" s="54" t="s">
        <v>9</v>
      </c>
      <c r="B171" s="53">
        <f t="shared" si="4"/>
        <v>227</v>
      </c>
      <c r="C171" s="37">
        <v>10</v>
      </c>
      <c r="D171" s="37">
        <v>217</v>
      </c>
      <c r="E171" s="51"/>
      <c r="F171" s="51"/>
      <c r="G171" s="51"/>
      <c r="H171" s="51"/>
    </row>
    <row r="172" spans="1:15" ht="15" customHeight="1" x14ac:dyDescent="0.25">
      <c r="A172" s="54" t="s">
        <v>10</v>
      </c>
      <c r="B172" s="53">
        <f t="shared" si="4"/>
        <v>237</v>
      </c>
      <c r="C172" s="37">
        <v>14</v>
      </c>
      <c r="D172" s="37">
        <v>223</v>
      </c>
      <c r="E172" s="51"/>
      <c r="F172" s="51"/>
    </row>
    <row r="173" spans="1:15" ht="15" customHeight="1" x14ac:dyDescent="0.25">
      <c r="A173" s="54" t="s">
        <v>11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12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13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14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15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</v>
      </c>
      <c r="B178" s="59">
        <f>SUM(B166:B177)</f>
        <v>1537</v>
      </c>
      <c r="C178" s="59">
        <f>SUM(C166:C177)</f>
        <v>101</v>
      </c>
      <c r="D178" s="59">
        <f>SUM(D166:D177)</f>
        <v>1436</v>
      </c>
    </row>
    <row r="179" spans="1:15" ht="15" customHeight="1" thickBot="1" x14ac:dyDescent="0.3">
      <c r="A179" s="60" t="s">
        <v>16</v>
      </c>
      <c r="B179" s="61">
        <f>SUM(C179:D179)</f>
        <v>1</v>
      </c>
      <c r="C179" s="61">
        <f>IF($B$178=0,"",C178/$B$178)</f>
        <v>6.5712426805465185E-2</v>
      </c>
      <c r="D179" s="61">
        <f>IF($B$178=0,"",D178/$B$178)</f>
        <v>0.93428757319453482</v>
      </c>
    </row>
    <row r="180" spans="1:15" ht="12.75" x14ac:dyDescent="0.2"/>
    <row r="181" spans="1:15" ht="21.75" customHeight="1" x14ac:dyDescent="0.2">
      <c r="A181" s="119" t="s">
        <v>63</v>
      </c>
      <c r="B181" s="119"/>
      <c r="C181" s="119"/>
      <c r="D181" s="119"/>
      <c r="E181" s="119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20"/>
      <c r="B182" s="120"/>
      <c r="C182" s="120"/>
      <c r="D182" s="120"/>
      <c r="E182" s="120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16" t="s">
        <v>17</v>
      </c>
      <c r="B184" s="117" t="s">
        <v>1</v>
      </c>
      <c r="C184" s="112" t="s">
        <v>64</v>
      </c>
      <c r="D184" s="112"/>
      <c r="E184" s="112"/>
      <c r="F184" s="51"/>
      <c r="G184" s="51"/>
      <c r="H184" s="51"/>
      <c r="I184" s="51"/>
    </row>
    <row r="185" spans="1:15" ht="15" customHeight="1" x14ac:dyDescent="0.2">
      <c r="A185" s="116"/>
      <c r="B185" s="117"/>
      <c r="C185" s="31" t="s">
        <v>21</v>
      </c>
      <c r="D185" s="32" t="s">
        <v>22</v>
      </c>
      <c r="E185" s="31" t="s">
        <v>65</v>
      </c>
    </row>
    <row r="186" spans="1:15" ht="15" customHeight="1" x14ac:dyDescent="0.25">
      <c r="A186" s="52" t="s">
        <v>4</v>
      </c>
      <c r="B186" s="53">
        <f t="shared" ref="B186:B192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5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6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7</v>
      </c>
      <c r="B189" s="53">
        <f t="shared" si="5"/>
        <v>192</v>
      </c>
      <c r="C189" s="37">
        <v>98</v>
      </c>
      <c r="D189" s="37">
        <v>94</v>
      </c>
      <c r="E189" s="37">
        <v>0</v>
      </c>
    </row>
    <row r="190" spans="1:15" ht="15" customHeight="1" x14ac:dyDescent="0.25">
      <c r="A190" s="54" t="s">
        <v>8</v>
      </c>
      <c r="B190" s="53">
        <f t="shared" si="5"/>
        <v>246</v>
      </c>
      <c r="C190" s="37">
        <v>114</v>
      </c>
      <c r="D190" s="37">
        <v>132</v>
      </c>
      <c r="E190" s="37">
        <v>0</v>
      </c>
    </row>
    <row r="191" spans="1:15" ht="15" customHeight="1" x14ac:dyDescent="0.25">
      <c r="A191" s="54" t="s">
        <v>9</v>
      </c>
      <c r="B191" s="53">
        <f t="shared" si="5"/>
        <v>227</v>
      </c>
      <c r="C191" s="37">
        <v>100</v>
      </c>
      <c r="D191" s="37">
        <v>127</v>
      </c>
      <c r="E191" s="37">
        <v>0</v>
      </c>
    </row>
    <row r="192" spans="1:15" ht="15" customHeight="1" x14ac:dyDescent="0.25">
      <c r="A192" s="54" t="s">
        <v>10</v>
      </c>
      <c r="B192" s="53">
        <f t="shared" si="5"/>
        <v>237</v>
      </c>
      <c r="C192" s="37">
        <v>119</v>
      </c>
      <c r="D192" s="37">
        <v>117</v>
      </c>
      <c r="E192" s="37">
        <v>1</v>
      </c>
    </row>
    <row r="193" spans="1:5" ht="15" customHeight="1" x14ac:dyDescent="0.25">
      <c r="A193" s="54" t="s">
        <v>11</v>
      </c>
      <c r="B193" s="64"/>
      <c r="C193" s="37"/>
      <c r="D193" s="37"/>
      <c r="E193" s="37"/>
    </row>
    <row r="194" spans="1:5" ht="15" customHeight="1" x14ac:dyDescent="0.25">
      <c r="A194" s="54" t="s">
        <v>12</v>
      </c>
      <c r="B194" s="64"/>
      <c r="C194" s="37"/>
      <c r="D194" s="37"/>
      <c r="E194" s="37"/>
    </row>
    <row r="195" spans="1:5" ht="15" customHeight="1" x14ac:dyDescent="0.25">
      <c r="A195" s="54" t="s">
        <v>13</v>
      </c>
      <c r="B195" s="64"/>
      <c r="C195" s="37"/>
      <c r="D195" s="37"/>
      <c r="E195" s="37"/>
    </row>
    <row r="196" spans="1:5" ht="15" customHeight="1" x14ac:dyDescent="0.25">
      <c r="A196" s="54" t="s">
        <v>14</v>
      </c>
      <c r="B196" s="64"/>
      <c r="C196" s="37"/>
      <c r="D196" s="37"/>
      <c r="E196" s="37"/>
    </row>
    <row r="197" spans="1:5" ht="15" customHeight="1" x14ac:dyDescent="0.25">
      <c r="A197" s="65" t="s">
        <v>15</v>
      </c>
      <c r="B197" s="66"/>
      <c r="C197" s="39"/>
      <c r="D197" s="39"/>
      <c r="E197" s="39"/>
    </row>
    <row r="198" spans="1:5" ht="15" customHeight="1" x14ac:dyDescent="0.25">
      <c r="A198" s="40" t="s">
        <v>1</v>
      </c>
      <c r="B198" s="59">
        <f>SUM(B186:B197)</f>
        <v>1537</v>
      </c>
      <c r="C198" s="59">
        <f>SUM(C186:C197)</f>
        <v>693</v>
      </c>
      <c r="D198" s="59">
        <f>SUM(D186:D197)</f>
        <v>843</v>
      </c>
      <c r="E198" s="59">
        <f>SUM(E186:E197)</f>
        <v>1</v>
      </c>
    </row>
    <row r="199" spans="1:5" ht="15" customHeight="1" thickBot="1" x14ac:dyDescent="0.3">
      <c r="A199" s="42" t="s">
        <v>16</v>
      </c>
      <c r="B199" s="61">
        <f>SUM(C199:E199)</f>
        <v>1</v>
      </c>
      <c r="C199" s="61">
        <f>IF($B$198=0,"",C198/$B$198)</f>
        <v>0.45087833441769681</v>
      </c>
      <c r="D199" s="61">
        <f>IF($B$198=0,"",D198/$B$198)</f>
        <v>0.54847104749512032</v>
      </c>
      <c r="E199" s="61">
        <f>IF($B$198=0,"",E198/$B$198)</f>
        <v>6.5061808718282373E-4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57</v>
      </c>
    </row>
    <row r="219" spans="1:1" ht="12.75" x14ac:dyDescent="0.2">
      <c r="A219" s="44" t="s">
        <v>58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20" t="s">
        <v>66</v>
      </c>
      <c r="B225" s="120"/>
      <c r="C225" s="120"/>
      <c r="D225" s="120"/>
      <c r="E225" s="120"/>
      <c r="F225" s="120"/>
      <c r="G225" s="120"/>
      <c r="H225" s="120"/>
      <c r="I225" s="120"/>
      <c r="J225" s="7"/>
      <c r="K225" s="7"/>
      <c r="L225" s="7"/>
      <c r="M225" s="7"/>
      <c r="N225" s="7"/>
      <c r="O225" s="7"/>
    </row>
    <row r="227" spans="1:15" ht="15" customHeight="1" x14ac:dyDescent="0.2">
      <c r="A227" s="112" t="s">
        <v>67</v>
      </c>
      <c r="B227" s="112"/>
      <c r="C227" s="112"/>
      <c r="D227" s="112"/>
      <c r="E227" s="113"/>
      <c r="F227" s="112" t="s">
        <v>1</v>
      </c>
      <c r="G227" s="112"/>
      <c r="H227" s="114" t="s">
        <v>68</v>
      </c>
      <c r="I227" s="115" t="s">
        <v>16</v>
      </c>
    </row>
    <row r="228" spans="1:15" ht="15" customHeight="1" x14ac:dyDescent="0.2">
      <c r="A228" s="112"/>
      <c r="B228" s="112"/>
      <c r="C228" s="112"/>
      <c r="D228" s="112"/>
      <c r="E228" s="113"/>
      <c r="F228" s="67" t="s">
        <v>2</v>
      </c>
      <c r="G228" s="68" t="s">
        <v>3</v>
      </c>
      <c r="H228" s="114"/>
      <c r="I228" s="115"/>
    </row>
    <row r="229" spans="1:15" ht="15" customHeight="1" x14ac:dyDescent="0.2">
      <c r="A229" s="121" t="s">
        <v>69</v>
      </c>
      <c r="B229" s="123" t="s">
        <v>70</v>
      </c>
      <c r="C229" s="123"/>
      <c r="D229" s="123"/>
      <c r="E229" s="123"/>
      <c r="F229" s="17">
        <v>385</v>
      </c>
      <c r="G229" s="17">
        <v>0</v>
      </c>
      <c r="H229" s="124">
        <f>SUM(F229:G233)</f>
        <v>1272</v>
      </c>
      <c r="I229" s="126">
        <f>IF($H$229+$H$234=0,"",H229/($H$229+$H$234))</f>
        <v>0.82758620689655171</v>
      </c>
    </row>
    <row r="230" spans="1:15" ht="15" customHeight="1" x14ac:dyDescent="0.2">
      <c r="A230" s="121"/>
      <c r="B230" s="128" t="s">
        <v>71</v>
      </c>
      <c r="C230" s="128"/>
      <c r="D230" s="128"/>
      <c r="E230" s="128"/>
      <c r="F230" s="20">
        <v>21</v>
      </c>
      <c r="G230" s="20">
        <v>0</v>
      </c>
      <c r="H230" s="124"/>
      <c r="I230" s="126"/>
    </row>
    <row r="231" spans="1:15" ht="15" customHeight="1" x14ac:dyDescent="0.2">
      <c r="A231" s="121"/>
      <c r="B231" s="128" t="s">
        <v>72</v>
      </c>
      <c r="C231" s="128"/>
      <c r="D231" s="128"/>
      <c r="E231" s="128"/>
      <c r="F231" s="20">
        <v>345</v>
      </c>
      <c r="G231" s="20">
        <v>0</v>
      </c>
      <c r="H231" s="124"/>
      <c r="I231" s="126"/>
    </row>
    <row r="232" spans="1:15" ht="15" customHeight="1" x14ac:dyDescent="0.2">
      <c r="A232" s="121"/>
      <c r="B232" s="128" t="s">
        <v>73</v>
      </c>
      <c r="C232" s="128"/>
      <c r="D232" s="128"/>
      <c r="E232" s="128"/>
      <c r="F232" s="20">
        <v>476</v>
      </c>
      <c r="G232" s="20">
        <v>0</v>
      </c>
      <c r="H232" s="124"/>
      <c r="I232" s="126"/>
    </row>
    <row r="233" spans="1:15" ht="15" customHeight="1" thickBot="1" x14ac:dyDescent="0.25">
      <c r="A233" s="122"/>
      <c r="B233" s="129" t="s">
        <v>74</v>
      </c>
      <c r="C233" s="129"/>
      <c r="D233" s="129"/>
      <c r="E233" s="129"/>
      <c r="F233" s="69">
        <v>45</v>
      </c>
      <c r="G233" s="69">
        <v>0</v>
      </c>
      <c r="H233" s="125"/>
      <c r="I233" s="127"/>
    </row>
    <row r="234" spans="1:15" ht="34.5" customHeight="1" thickBot="1" x14ac:dyDescent="0.25">
      <c r="A234" s="70" t="s">
        <v>75</v>
      </c>
      <c r="B234" s="129" t="s">
        <v>76</v>
      </c>
      <c r="C234" s="129"/>
      <c r="D234" s="129"/>
      <c r="E234" s="129"/>
      <c r="F234" s="71">
        <v>187</v>
      </c>
      <c r="G234" s="71">
        <v>78</v>
      </c>
      <c r="H234" s="72">
        <f>SUM(F234:G234)</f>
        <v>265</v>
      </c>
      <c r="I234" s="73">
        <f>IF(H229+H234=0,"",H234/(H229+H234))</f>
        <v>0.17241379310344829</v>
      </c>
    </row>
    <row r="235" spans="1:15" ht="15" customHeight="1" x14ac:dyDescent="0.2">
      <c r="A235" s="130" t="s">
        <v>68</v>
      </c>
      <c r="B235" s="130"/>
      <c r="C235" s="130"/>
      <c r="D235" s="130"/>
      <c r="E235" s="130"/>
      <c r="F235" s="74">
        <f>SUM(F229:F234)</f>
        <v>1459</v>
      </c>
      <c r="G235" s="74">
        <f>SUM(G229:G234)</f>
        <v>78</v>
      </c>
      <c r="H235" s="131">
        <f>F235+G235</f>
        <v>1537</v>
      </c>
      <c r="I235" s="131"/>
    </row>
    <row r="236" spans="1:15" ht="15" customHeight="1" thickBot="1" x14ac:dyDescent="0.25">
      <c r="A236" s="132" t="s">
        <v>16</v>
      </c>
      <c r="B236" s="132"/>
      <c r="C236" s="132"/>
      <c r="D236" s="132"/>
      <c r="E236" s="132"/>
      <c r="F236" s="75">
        <f>F235/(F235+G235)</f>
        <v>0.94925178919973974</v>
      </c>
      <c r="G236" s="75">
        <f>G235/(F235+G235)</f>
        <v>5.0748210800260249E-2</v>
      </c>
      <c r="H236" s="131"/>
      <c r="I236" s="131"/>
    </row>
    <row r="237" spans="1:15" ht="15" customHeight="1" x14ac:dyDescent="0.2">
      <c r="A237" s="76" t="s">
        <v>77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33"/>
      <c r="C238" s="133"/>
      <c r="D238" s="133"/>
      <c r="E238" s="133"/>
      <c r="F238" s="78"/>
      <c r="G238" s="78"/>
      <c r="H238" s="79"/>
      <c r="I238" s="80"/>
    </row>
    <row r="239" spans="1:15" ht="15" customHeight="1" x14ac:dyDescent="0.2">
      <c r="A239" s="119" t="s">
        <v>78</v>
      </c>
      <c r="B239" s="119"/>
      <c r="C239" s="119"/>
      <c r="D239" s="119"/>
      <c r="E239" s="119"/>
      <c r="F239" s="119"/>
      <c r="G239" s="78"/>
      <c r="H239" s="79"/>
      <c r="I239" s="80"/>
    </row>
    <row r="240" spans="1:15" ht="15" customHeight="1" thickBot="1" x14ac:dyDescent="0.25">
      <c r="A240" s="120"/>
      <c r="B240" s="120"/>
      <c r="C240" s="120"/>
      <c r="D240" s="120"/>
      <c r="E240" s="120"/>
      <c r="F240" s="120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2" t="s">
        <v>79</v>
      </c>
      <c r="B242" s="117" t="s">
        <v>80</v>
      </c>
      <c r="C242" s="117" t="s">
        <v>81</v>
      </c>
      <c r="D242" s="112" t="s">
        <v>82</v>
      </c>
      <c r="E242" s="117" t="s">
        <v>83</v>
      </c>
      <c r="F242" s="112" t="s">
        <v>84</v>
      </c>
      <c r="G242" s="78"/>
      <c r="H242" s="79"/>
      <c r="I242" s="80"/>
    </row>
    <row r="243" spans="1:15" ht="15" customHeight="1" x14ac:dyDescent="0.2">
      <c r="A243" s="112"/>
      <c r="B243" s="117"/>
      <c r="C243" s="117"/>
      <c r="D243" s="112"/>
      <c r="E243" s="117"/>
      <c r="F243" s="112"/>
      <c r="G243" s="78"/>
      <c r="H243" s="79"/>
      <c r="I243" s="80"/>
    </row>
    <row r="244" spans="1:15" ht="15" customHeight="1" x14ac:dyDescent="0.2">
      <c r="A244" s="123" t="s">
        <v>85</v>
      </c>
      <c r="B244" s="136">
        <v>196</v>
      </c>
      <c r="C244" s="136">
        <v>853</v>
      </c>
      <c r="D244" s="136">
        <v>12</v>
      </c>
      <c r="E244" s="136">
        <v>109</v>
      </c>
      <c r="F244" s="136">
        <v>367</v>
      </c>
      <c r="G244" s="78"/>
      <c r="H244" s="79"/>
      <c r="I244" s="80"/>
    </row>
    <row r="245" spans="1:15" ht="15" customHeight="1" x14ac:dyDescent="0.2">
      <c r="A245" s="128"/>
      <c r="B245" s="135"/>
      <c r="C245" s="135"/>
      <c r="D245" s="135"/>
      <c r="E245" s="135"/>
      <c r="F245" s="135"/>
      <c r="G245" s="78"/>
      <c r="H245" s="79"/>
      <c r="I245" s="80"/>
    </row>
    <row r="246" spans="1:15" ht="15" customHeight="1" x14ac:dyDescent="0.2">
      <c r="A246" s="128" t="s">
        <v>86</v>
      </c>
      <c r="B246" s="134">
        <v>1089</v>
      </c>
      <c r="C246" s="134">
        <v>286</v>
      </c>
      <c r="D246" s="134">
        <v>86</v>
      </c>
      <c r="E246" s="134">
        <v>41</v>
      </c>
      <c r="F246" s="134">
        <v>35</v>
      </c>
      <c r="G246" s="78"/>
      <c r="H246" s="79"/>
      <c r="I246" s="80"/>
    </row>
    <row r="247" spans="1:15" ht="15" customHeight="1" x14ac:dyDescent="0.2">
      <c r="A247" s="128"/>
      <c r="B247" s="135"/>
      <c r="C247" s="135"/>
      <c r="D247" s="135"/>
      <c r="E247" s="135"/>
      <c r="F247" s="135"/>
      <c r="G247" s="78"/>
      <c r="H247" s="79"/>
      <c r="I247" s="80"/>
    </row>
    <row r="248" spans="1:15" ht="15" customHeight="1" x14ac:dyDescent="0.2">
      <c r="A248" s="128" t="s">
        <v>87</v>
      </c>
      <c r="B248" s="134">
        <v>1477</v>
      </c>
      <c r="C248" s="134">
        <v>33</v>
      </c>
      <c r="D248" s="134">
        <v>4</v>
      </c>
      <c r="E248" s="134">
        <v>17</v>
      </c>
      <c r="F248" s="134">
        <v>6</v>
      </c>
      <c r="G248" s="78"/>
      <c r="H248" s="79"/>
      <c r="I248" s="80"/>
    </row>
    <row r="249" spans="1:15" ht="15" customHeight="1" x14ac:dyDescent="0.2">
      <c r="A249" s="128"/>
      <c r="B249" s="135"/>
      <c r="C249" s="135"/>
      <c r="D249" s="135"/>
      <c r="E249" s="135"/>
      <c r="F249" s="135"/>
      <c r="G249" s="78"/>
      <c r="H249" s="79"/>
      <c r="I249" s="80"/>
    </row>
    <row r="250" spans="1:15" ht="15" customHeight="1" x14ac:dyDescent="0.2">
      <c r="A250" s="137" t="s">
        <v>88</v>
      </c>
      <c r="B250" s="134">
        <v>1495</v>
      </c>
      <c r="C250" s="134">
        <v>23</v>
      </c>
      <c r="D250" s="134">
        <v>3</v>
      </c>
      <c r="E250" s="134">
        <v>8</v>
      </c>
      <c r="F250" s="134">
        <v>8</v>
      </c>
      <c r="G250" s="78"/>
      <c r="H250" s="79"/>
      <c r="I250" s="80"/>
    </row>
    <row r="251" spans="1:15" ht="15" customHeight="1" x14ac:dyDescent="0.2">
      <c r="A251" s="137"/>
      <c r="B251" s="135"/>
      <c r="C251" s="135"/>
      <c r="D251" s="135"/>
      <c r="E251" s="135"/>
      <c r="F251" s="135"/>
    </row>
    <row r="253" spans="1:15" ht="29.25" customHeight="1" thickBot="1" x14ac:dyDescent="0.25">
      <c r="A253" s="120" t="s">
        <v>89</v>
      </c>
      <c r="B253" s="120"/>
      <c r="C253" s="120"/>
      <c r="D253" s="120"/>
      <c r="E253" s="120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34</v>
      </c>
      <c r="B255" s="82">
        <v>2018</v>
      </c>
      <c r="C255" s="82">
        <v>2019</v>
      </c>
      <c r="D255" s="112" t="s">
        <v>20</v>
      </c>
      <c r="E255" s="112"/>
    </row>
    <row r="256" spans="1:15" ht="15" customHeight="1" x14ac:dyDescent="0.25">
      <c r="A256" s="15" t="s">
        <v>4</v>
      </c>
      <c r="B256" s="83">
        <v>137</v>
      </c>
      <c r="C256" s="36">
        <v>207</v>
      </c>
      <c r="D256" s="138">
        <f t="shared" ref="D256:D268" si="6">C256/B256-1</f>
        <v>0.51094890510948909</v>
      </c>
      <c r="E256" s="138"/>
    </row>
    <row r="257" spans="1:5" ht="15" customHeight="1" x14ac:dyDescent="0.25">
      <c r="A257" s="19" t="s">
        <v>5</v>
      </c>
      <c r="B257" s="83">
        <v>132</v>
      </c>
      <c r="C257" s="37">
        <v>207</v>
      </c>
      <c r="D257" s="138">
        <f t="shared" si="6"/>
        <v>0.56818181818181812</v>
      </c>
      <c r="E257" s="138"/>
    </row>
    <row r="258" spans="1:5" ht="15" customHeight="1" x14ac:dyDescent="0.25">
      <c r="A258" s="15" t="s">
        <v>6</v>
      </c>
      <c r="B258" s="83">
        <v>146</v>
      </c>
      <c r="C258" s="36">
        <v>221</v>
      </c>
      <c r="D258" s="138">
        <f t="shared" si="6"/>
        <v>0.51369863013698636</v>
      </c>
      <c r="E258" s="138"/>
    </row>
    <row r="259" spans="1:5" ht="15" customHeight="1" x14ac:dyDescent="0.25">
      <c r="A259" s="19" t="s">
        <v>7</v>
      </c>
      <c r="B259" s="83">
        <v>154</v>
      </c>
      <c r="C259" s="36">
        <v>192</v>
      </c>
      <c r="D259" s="138">
        <f t="shared" si="6"/>
        <v>0.24675324675324672</v>
      </c>
      <c r="E259" s="138"/>
    </row>
    <row r="260" spans="1:5" ht="15" customHeight="1" x14ac:dyDescent="0.25">
      <c r="A260" s="15" t="s">
        <v>8</v>
      </c>
      <c r="B260" s="83">
        <v>167</v>
      </c>
      <c r="C260" s="36">
        <v>246</v>
      </c>
      <c r="D260" s="138">
        <f t="shared" si="6"/>
        <v>0.47305389221556893</v>
      </c>
      <c r="E260" s="138"/>
    </row>
    <row r="261" spans="1:5" ht="15" customHeight="1" x14ac:dyDescent="0.25">
      <c r="A261" s="19" t="s">
        <v>9</v>
      </c>
      <c r="B261" s="83">
        <v>177</v>
      </c>
      <c r="C261" s="36">
        <v>227</v>
      </c>
      <c r="D261" s="138">
        <f t="shared" si="6"/>
        <v>0.28248587570621475</v>
      </c>
      <c r="E261" s="138"/>
    </row>
    <row r="262" spans="1:5" ht="15" customHeight="1" x14ac:dyDescent="0.25">
      <c r="A262" s="15" t="s">
        <v>10</v>
      </c>
      <c r="B262" s="83">
        <v>217</v>
      </c>
      <c r="C262" s="36">
        <v>237</v>
      </c>
      <c r="D262" s="138">
        <f t="shared" si="6"/>
        <v>9.2165898617511566E-2</v>
      </c>
      <c r="E262" s="138"/>
    </row>
    <row r="263" spans="1:5" ht="15" hidden="1" customHeight="1" x14ac:dyDescent="0.25">
      <c r="A263" s="19" t="s">
        <v>11</v>
      </c>
      <c r="B263" s="83"/>
      <c r="C263" s="36"/>
      <c r="D263" s="138" t="e">
        <f t="shared" si="6"/>
        <v>#DIV/0!</v>
      </c>
      <c r="E263" s="138"/>
    </row>
    <row r="264" spans="1:5" ht="15" hidden="1" customHeight="1" x14ac:dyDescent="0.25">
      <c r="A264" s="19" t="s">
        <v>12</v>
      </c>
      <c r="B264" s="83"/>
      <c r="C264" s="36"/>
      <c r="D264" s="138" t="e">
        <f t="shared" si="6"/>
        <v>#DIV/0!</v>
      </c>
      <c r="E264" s="138"/>
    </row>
    <row r="265" spans="1:5" ht="15" hidden="1" customHeight="1" x14ac:dyDescent="0.25">
      <c r="A265" s="19" t="s">
        <v>13</v>
      </c>
      <c r="B265" s="83"/>
      <c r="C265" s="36"/>
      <c r="D265" s="138" t="e">
        <f t="shared" si="6"/>
        <v>#DIV/0!</v>
      </c>
      <c r="E265" s="138"/>
    </row>
    <row r="266" spans="1:5" ht="15" hidden="1" customHeight="1" x14ac:dyDescent="0.25">
      <c r="A266" s="19" t="s">
        <v>14</v>
      </c>
      <c r="B266" s="84"/>
      <c r="C266" s="37"/>
      <c r="D266" s="138" t="e">
        <f t="shared" si="6"/>
        <v>#DIV/0!</v>
      </c>
      <c r="E266" s="138"/>
    </row>
    <row r="267" spans="1:5" ht="15" hidden="1" customHeight="1" x14ac:dyDescent="0.25">
      <c r="A267" s="21" t="s">
        <v>15</v>
      </c>
      <c r="B267" s="23"/>
      <c r="C267" s="23"/>
      <c r="D267" s="142" t="e">
        <f t="shared" si="6"/>
        <v>#DIV/0!</v>
      </c>
      <c r="E267" s="142"/>
    </row>
    <row r="268" spans="1:5" ht="15" customHeight="1" x14ac:dyDescent="0.2">
      <c r="A268" s="24" t="s">
        <v>1</v>
      </c>
      <c r="B268" s="25">
        <f>SUM(B256:B267)</f>
        <v>1130</v>
      </c>
      <c r="C268" s="25">
        <f>SUM(C256:C267)</f>
        <v>1537</v>
      </c>
      <c r="D268" s="143">
        <f t="shared" si="6"/>
        <v>0.36017699115044244</v>
      </c>
      <c r="E268" s="143"/>
    </row>
    <row r="270" spans="1:5" ht="15" customHeight="1" x14ac:dyDescent="0.2">
      <c r="A270" s="2" t="s">
        <v>57</v>
      </c>
    </row>
    <row r="271" spans="1:5" ht="15" customHeight="1" x14ac:dyDescent="0.2">
      <c r="A271" s="44" t="s">
        <v>58</v>
      </c>
    </row>
    <row r="273" spans="1:15" ht="21.75" customHeight="1" x14ac:dyDescent="0.2">
      <c r="A273" s="144" t="s">
        <v>90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02" t="s">
        <v>91</v>
      </c>
      <c r="B275" s="103"/>
      <c r="C275" s="103"/>
      <c r="D275" s="103"/>
      <c r="E275" s="103"/>
      <c r="F275" s="104"/>
      <c r="G275" s="9"/>
      <c r="I275" s="102" t="s">
        <v>92</v>
      </c>
      <c r="J275" s="103"/>
      <c r="K275" s="103"/>
      <c r="L275" s="103"/>
      <c r="M275" s="10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17</v>
      </c>
      <c r="B277" s="82" t="s">
        <v>1</v>
      </c>
      <c r="C277" s="86" t="s">
        <v>23</v>
      </c>
      <c r="D277" s="86" t="s">
        <v>25</v>
      </c>
      <c r="E277" s="86" t="s">
        <v>24</v>
      </c>
      <c r="F277" s="87" t="s">
        <v>93</v>
      </c>
      <c r="G277" s="88"/>
      <c r="I277" s="11" t="s">
        <v>17</v>
      </c>
      <c r="J277" s="82" t="s">
        <v>1</v>
      </c>
      <c r="K277" s="86" t="s">
        <v>49</v>
      </c>
      <c r="L277" s="86" t="s">
        <v>50</v>
      </c>
      <c r="M277" s="87" t="s">
        <v>51</v>
      </c>
      <c r="N277" s="88"/>
    </row>
    <row r="278" spans="1:15" ht="14.25" customHeight="1" x14ac:dyDescent="0.25">
      <c r="A278" s="52" t="s">
        <v>4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4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5</v>
      </c>
      <c r="B279" s="53">
        <f t="shared" si="7"/>
        <v>3267</v>
      </c>
      <c r="C279" s="20">
        <v>207</v>
      </c>
      <c r="D279" s="20">
        <v>983</v>
      </c>
      <c r="E279" s="20">
        <v>465</v>
      </c>
      <c r="F279" s="20">
        <v>1612</v>
      </c>
      <c r="G279" s="89"/>
      <c r="I279" s="54" t="s">
        <v>5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6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6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customHeight="1" x14ac:dyDescent="0.25">
      <c r="A281" s="54" t="s">
        <v>7</v>
      </c>
      <c r="B281" s="53">
        <f t="shared" si="7"/>
        <v>3482</v>
      </c>
      <c r="C281" s="20">
        <v>192</v>
      </c>
      <c r="D281" s="20">
        <v>896</v>
      </c>
      <c r="E281" s="20">
        <v>541</v>
      </c>
      <c r="F281" s="20">
        <v>1853</v>
      </c>
      <c r="G281" s="89"/>
      <c r="I281" s="54" t="s">
        <v>7</v>
      </c>
      <c r="J281" s="90">
        <f t="shared" si="8"/>
        <v>3482</v>
      </c>
      <c r="K281" s="20">
        <v>1284</v>
      </c>
      <c r="L281" s="20">
        <v>1177</v>
      </c>
      <c r="M281" s="20">
        <v>1021</v>
      </c>
      <c r="N281" s="89"/>
    </row>
    <row r="282" spans="1:15" ht="14.25" customHeight="1" x14ac:dyDescent="0.25">
      <c r="A282" s="54" t="s">
        <v>8</v>
      </c>
      <c r="B282" s="53">
        <f t="shared" si="7"/>
        <v>4154</v>
      </c>
      <c r="C282" s="20">
        <v>246</v>
      </c>
      <c r="D282" s="20">
        <v>1102</v>
      </c>
      <c r="E282" s="20">
        <v>616</v>
      </c>
      <c r="F282" s="20">
        <v>2190</v>
      </c>
      <c r="G282" s="89"/>
      <c r="I282" s="54" t="s">
        <v>8</v>
      </c>
      <c r="J282" s="90">
        <f t="shared" si="8"/>
        <v>4154</v>
      </c>
      <c r="K282" s="20">
        <v>1631</v>
      </c>
      <c r="L282" s="20">
        <v>1305</v>
      </c>
      <c r="M282" s="20">
        <v>1218</v>
      </c>
      <c r="N282" s="89"/>
    </row>
    <row r="283" spans="1:15" ht="14.25" customHeight="1" x14ac:dyDescent="0.25">
      <c r="A283" s="54" t="s">
        <v>9</v>
      </c>
      <c r="B283" s="53">
        <f t="shared" si="7"/>
        <v>3810</v>
      </c>
      <c r="C283" s="20">
        <v>227</v>
      </c>
      <c r="D283" s="20">
        <v>944</v>
      </c>
      <c r="E283" s="20">
        <v>673</v>
      </c>
      <c r="F283" s="20">
        <v>1966</v>
      </c>
      <c r="G283" s="89"/>
      <c r="I283" s="54" t="s">
        <v>9</v>
      </c>
      <c r="J283" s="90">
        <f t="shared" si="8"/>
        <v>3810</v>
      </c>
      <c r="K283" s="20">
        <v>1480</v>
      </c>
      <c r="L283" s="20">
        <v>1111</v>
      </c>
      <c r="M283" s="20">
        <v>1219</v>
      </c>
      <c r="N283" s="89"/>
    </row>
    <row r="284" spans="1:15" ht="14.25" customHeight="1" x14ac:dyDescent="0.25">
      <c r="A284" s="54" t="s">
        <v>10</v>
      </c>
      <c r="B284" s="53">
        <f t="shared" si="7"/>
        <v>4079</v>
      </c>
      <c r="C284" s="20">
        <v>237</v>
      </c>
      <c r="D284" s="20">
        <v>972</v>
      </c>
      <c r="E284" s="20">
        <v>644</v>
      </c>
      <c r="F284" s="20">
        <v>2226</v>
      </c>
      <c r="G284" s="89"/>
      <c r="I284" s="54" t="s">
        <v>10</v>
      </c>
      <c r="J284" s="90">
        <f t="shared" si="8"/>
        <v>4079</v>
      </c>
      <c r="K284" s="20">
        <v>1452</v>
      </c>
      <c r="L284" s="20">
        <v>1271</v>
      </c>
      <c r="M284" s="20">
        <v>1356</v>
      </c>
      <c r="N284" s="89"/>
    </row>
    <row r="285" spans="1:15" ht="14.25" hidden="1" customHeight="1" x14ac:dyDescent="0.25">
      <c r="A285" s="54" t="s">
        <v>11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11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12</v>
      </c>
      <c r="B286" s="53">
        <f t="shared" si="7"/>
        <v>0</v>
      </c>
      <c r="C286" s="20"/>
      <c r="D286" s="20"/>
      <c r="E286" s="20"/>
      <c r="F286" s="20"/>
      <c r="G286" s="89"/>
      <c r="I286" s="54" t="s">
        <v>12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13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13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14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14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15</v>
      </c>
      <c r="B289" s="56">
        <f>SUM(C289:F289)</f>
        <v>0</v>
      </c>
      <c r="C289" s="71"/>
      <c r="D289" s="71"/>
      <c r="E289" s="71"/>
      <c r="F289" s="71"/>
      <c r="G289" s="89"/>
      <c r="I289" s="65" t="s">
        <v>15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</v>
      </c>
      <c r="B290" s="59">
        <f>SUM(B278:B289)</f>
        <v>26049</v>
      </c>
      <c r="C290" s="59">
        <f>SUM(C278:C289)</f>
        <v>1491</v>
      </c>
      <c r="D290" s="59">
        <f>SUM(D278:D289)</f>
        <v>6746</v>
      </c>
      <c r="E290" s="59">
        <f>SUM(E278:E289)</f>
        <v>4268</v>
      </c>
      <c r="F290" s="59">
        <f>SUM(F278:F289)</f>
        <v>13544</v>
      </c>
      <c r="G290" s="93"/>
      <c r="I290" s="40" t="s">
        <v>1</v>
      </c>
      <c r="J290" s="59">
        <f>SUM(J278:J289)</f>
        <v>26049</v>
      </c>
      <c r="K290" s="59">
        <f>SUM(K278:K289)</f>
        <v>10107</v>
      </c>
      <c r="L290" s="59">
        <f>SUM(L278:L289)</f>
        <v>7759</v>
      </c>
      <c r="M290" s="59">
        <f>SUM(M278:M289)</f>
        <v>8183</v>
      </c>
      <c r="N290" s="93"/>
    </row>
    <row r="291" spans="1:14" ht="15" customHeight="1" thickBot="1" x14ac:dyDescent="0.3">
      <c r="A291" s="43" t="s">
        <v>16</v>
      </c>
      <c r="B291" s="61">
        <f>SUM(C291:F291)</f>
        <v>1</v>
      </c>
      <c r="C291" s="61">
        <f>IF($B$290=0,"",C290/$B$290)</f>
        <v>5.7238281699873314E-2</v>
      </c>
      <c r="D291" s="61">
        <f>IF($B$290=0,"",D290/$B$290)</f>
        <v>0.25897347306998347</v>
      </c>
      <c r="E291" s="61">
        <f>IF($B$290=0,"",E290/$B$290)</f>
        <v>0.16384506123075743</v>
      </c>
      <c r="F291" s="61">
        <f>IF($B$290=0,"",F290/$B$290)</f>
        <v>0.51994318399938577</v>
      </c>
      <c r="G291" s="94"/>
      <c r="I291" s="43" t="s">
        <v>16</v>
      </c>
      <c r="J291" s="61">
        <f>SUM(K291:N291)</f>
        <v>1</v>
      </c>
      <c r="K291" s="61">
        <f>+K290/$J$290</f>
        <v>0.38799953932972475</v>
      </c>
      <c r="L291" s="61">
        <f>+L290/$J$290</f>
        <v>0.29786172213904566</v>
      </c>
      <c r="M291" s="61">
        <f>+M290/$J$290</f>
        <v>0.31413873853122959</v>
      </c>
      <c r="N291" s="94"/>
    </row>
    <row r="293" spans="1:14" ht="11.25" customHeight="1" x14ac:dyDescent="0.2"/>
    <row r="294" spans="1:14" ht="21.75" customHeight="1" thickBot="1" x14ac:dyDescent="0.25">
      <c r="A294" s="139" t="s">
        <v>94</v>
      </c>
      <c r="B294" s="140"/>
      <c r="C294" s="140"/>
      <c r="D294" s="140"/>
      <c r="E294" s="140"/>
      <c r="F294" s="141"/>
      <c r="G294" s="95"/>
      <c r="H294" s="95"/>
      <c r="I294" s="95"/>
    </row>
    <row r="296" spans="1:14" ht="15" customHeight="1" x14ac:dyDescent="0.2">
      <c r="A296" s="116" t="s">
        <v>95</v>
      </c>
      <c r="B296" s="116"/>
      <c r="C296" s="116"/>
      <c r="D296" s="116"/>
      <c r="E296" s="96" t="s">
        <v>1</v>
      </c>
      <c r="F296" s="87" t="s">
        <v>23</v>
      </c>
      <c r="G296" s="87" t="s">
        <v>25</v>
      </c>
      <c r="H296" s="97" t="s">
        <v>24</v>
      </c>
      <c r="I296" s="87" t="s">
        <v>96</v>
      </c>
    </row>
    <row r="297" spans="1:14" ht="13.5" customHeight="1" x14ac:dyDescent="0.25">
      <c r="A297" s="98" t="s">
        <v>97</v>
      </c>
      <c r="B297" s="98"/>
      <c r="C297" s="98"/>
      <c r="D297" s="98"/>
      <c r="E297" s="53">
        <f>SUM(F297:I297)</f>
        <v>1537</v>
      </c>
      <c r="F297" s="17">
        <v>1491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26</v>
      </c>
      <c r="B298" s="99"/>
      <c r="C298" s="99"/>
      <c r="D298" s="99"/>
      <c r="E298" s="64">
        <f>SUM(F298:I298)</f>
        <v>1537</v>
      </c>
      <c r="F298" s="20">
        <v>0</v>
      </c>
      <c r="G298" s="20">
        <v>1537</v>
      </c>
      <c r="H298" s="20">
        <v>0</v>
      </c>
      <c r="I298" s="20">
        <v>0</v>
      </c>
    </row>
    <row r="299" spans="1:14" ht="13.5" customHeight="1" x14ac:dyDescent="0.25">
      <c r="A299" s="99" t="s">
        <v>29</v>
      </c>
      <c r="B299" s="99"/>
      <c r="C299" s="99"/>
      <c r="D299" s="99"/>
      <c r="E299" s="64">
        <f t="shared" ref="E299:E316" si="9">SUM(F299:I299)</f>
        <v>2419</v>
      </c>
      <c r="F299" s="20">
        <v>0</v>
      </c>
      <c r="G299" s="20">
        <v>2419</v>
      </c>
      <c r="H299" s="20">
        <v>0</v>
      </c>
      <c r="I299" s="20">
        <v>0</v>
      </c>
    </row>
    <row r="300" spans="1:14" ht="13.5" customHeight="1" x14ac:dyDescent="0.25">
      <c r="A300" s="99" t="s">
        <v>27</v>
      </c>
      <c r="B300" s="99"/>
      <c r="C300" s="99"/>
      <c r="D300" s="99"/>
      <c r="E300" s="64">
        <f t="shared" si="9"/>
        <v>2185</v>
      </c>
      <c r="F300" s="20">
        <v>0</v>
      </c>
      <c r="G300" s="20">
        <v>1486</v>
      </c>
      <c r="H300" s="20">
        <v>597</v>
      </c>
      <c r="I300" s="20">
        <v>102</v>
      </c>
    </row>
    <row r="301" spans="1:14" ht="13.5" customHeight="1" x14ac:dyDescent="0.25">
      <c r="A301" s="99" t="s">
        <v>98</v>
      </c>
      <c r="B301" s="99"/>
      <c r="C301" s="99"/>
      <c r="D301" s="99"/>
      <c r="E301" s="64">
        <f t="shared" si="9"/>
        <v>1537</v>
      </c>
      <c r="F301" s="20">
        <v>0</v>
      </c>
      <c r="G301" s="20">
        <v>22</v>
      </c>
      <c r="H301" s="20">
        <v>1515</v>
      </c>
      <c r="I301" s="20">
        <v>0</v>
      </c>
    </row>
    <row r="302" spans="1:14" ht="13.5" customHeight="1" x14ac:dyDescent="0.25">
      <c r="A302" s="99" t="s">
        <v>31</v>
      </c>
      <c r="B302" s="99"/>
      <c r="C302" s="99"/>
      <c r="D302" s="99"/>
      <c r="E302" s="64">
        <f t="shared" si="9"/>
        <v>612</v>
      </c>
      <c r="F302" s="20">
        <v>0</v>
      </c>
      <c r="G302" s="20">
        <v>0</v>
      </c>
      <c r="H302" s="20">
        <v>612</v>
      </c>
      <c r="I302" s="20">
        <v>0</v>
      </c>
    </row>
    <row r="303" spans="1:14" ht="13.5" customHeight="1" x14ac:dyDescent="0.25">
      <c r="A303" s="99" t="s">
        <v>99</v>
      </c>
      <c r="B303" s="99"/>
      <c r="C303" s="99"/>
      <c r="D303" s="99"/>
      <c r="E303" s="64">
        <f t="shared" si="9"/>
        <v>351</v>
      </c>
      <c r="F303" s="20">
        <v>0</v>
      </c>
      <c r="G303" s="20">
        <v>1</v>
      </c>
      <c r="H303" s="20">
        <v>350</v>
      </c>
      <c r="I303" s="20">
        <v>0</v>
      </c>
    </row>
    <row r="304" spans="1:14" ht="13.5" customHeight="1" x14ac:dyDescent="0.25">
      <c r="A304" s="99" t="s">
        <v>28</v>
      </c>
      <c r="B304" s="99"/>
      <c r="C304" s="99"/>
      <c r="D304" s="99"/>
      <c r="E304" s="64">
        <f t="shared" si="9"/>
        <v>500</v>
      </c>
      <c r="F304" s="20">
        <v>0</v>
      </c>
      <c r="G304" s="20">
        <v>1</v>
      </c>
      <c r="H304" s="20">
        <v>499</v>
      </c>
      <c r="I304" s="20">
        <v>0</v>
      </c>
    </row>
    <row r="305" spans="1:9" ht="13.5" customHeight="1" x14ac:dyDescent="0.25">
      <c r="A305" s="99" t="s">
        <v>30</v>
      </c>
      <c r="B305" s="99"/>
      <c r="C305" s="99"/>
      <c r="D305" s="99"/>
      <c r="E305" s="64">
        <f t="shared" si="9"/>
        <v>897</v>
      </c>
      <c r="F305" s="20">
        <v>0</v>
      </c>
      <c r="G305" s="20">
        <v>897</v>
      </c>
      <c r="H305" s="20">
        <v>0</v>
      </c>
      <c r="I305" s="20">
        <v>0</v>
      </c>
    </row>
    <row r="306" spans="1:9" ht="13.5" customHeight="1" x14ac:dyDescent="0.25">
      <c r="A306" s="99" t="s">
        <v>32</v>
      </c>
      <c r="B306" s="99"/>
      <c r="C306" s="99"/>
      <c r="D306" s="99"/>
      <c r="E306" s="64">
        <f t="shared" si="9"/>
        <v>537</v>
      </c>
      <c r="F306" s="20">
        <v>0</v>
      </c>
      <c r="G306" s="20">
        <v>0</v>
      </c>
      <c r="H306" s="20">
        <v>537</v>
      </c>
      <c r="I306" s="20">
        <v>0</v>
      </c>
    </row>
    <row r="307" spans="1:9" ht="13.5" customHeight="1" x14ac:dyDescent="0.25">
      <c r="A307" s="99" t="s">
        <v>100</v>
      </c>
      <c r="B307" s="99"/>
      <c r="C307" s="99"/>
      <c r="D307" s="99"/>
      <c r="E307" s="64">
        <f t="shared" si="9"/>
        <v>1537</v>
      </c>
      <c r="F307" s="20">
        <v>0</v>
      </c>
      <c r="G307" s="20">
        <v>0</v>
      </c>
      <c r="H307" s="20">
        <v>0</v>
      </c>
      <c r="I307" s="20">
        <v>1537</v>
      </c>
    </row>
    <row r="308" spans="1:9" ht="13.5" customHeight="1" x14ac:dyDescent="0.25">
      <c r="A308" s="99" t="s">
        <v>101</v>
      </c>
      <c r="B308" s="99"/>
      <c r="C308" s="99"/>
      <c r="D308" s="99"/>
      <c r="E308" s="64">
        <f t="shared" si="9"/>
        <v>708</v>
      </c>
      <c r="F308" s="20">
        <v>0</v>
      </c>
      <c r="G308" s="20">
        <v>0</v>
      </c>
      <c r="H308" s="20">
        <v>0</v>
      </c>
      <c r="I308" s="20">
        <v>708</v>
      </c>
    </row>
    <row r="309" spans="1:9" ht="13.5" customHeight="1" x14ac:dyDescent="0.25">
      <c r="A309" s="99" t="s">
        <v>102</v>
      </c>
      <c r="B309" s="99"/>
      <c r="C309" s="99"/>
      <c r="D309" s="99"/>
      <c r="E309" s="64">
        <f t="shared" si="9"/>
        <v>758</v>
      </c>
      <c r="F309" s="20">
        <v>0</v>
      </c>
      <c r="G309" s="20">
        <v>0</v>
      </c>
      <c r="H309" s="20">
        <v>0</v>
      </c>
      <c r="I309" s="20">
        <v>758</v>
      </c>
    </row>
    <row r="310" spans="1:9" ht="13.5" customHeight="1" x14ac:dyDescent="0.25">
      <c r="A310" s="99" t="s">
        <v>103</v>
      </c>
      <c r="B310" s="99"/>
      <c r="C310" s="99"/>
      <c r="D310" s="99"/>
      <c r="E310" s="64">
        <f t="shared" si="9"/>
        <v>530</v>
      </c>
      <c r="F310" s="20">
        <v>0</v>
      </c>
      <c r="G310" s="20">
        <v>0</v>
      </c>
      <c r="H310" s="20">
        <v>0</v>
      </c>
      <c r="I310" s="20">
        <v>530</v>
      </c>
    </row>
    <row r="311" spans="1:9" ht="13.5" customHeight="1" x14ac:dyDescent="0.25">
      <c r="A311" s="99" t="s">
        <v>104</v>
      </c>
      <c r="B311" s="99"/>
      <c r="C311" s="99"/>
      <c r="D311" s="99"/>
      <c r="E311" s="64">
        <f t="shared" si="9"/>
        <v>114</v>
      </c>
      <c r="F311" s="20">
        <v>0</v>
      </c>
      <c r="G311" s="20">
        <v>66</v>
      </c>
      <c r="H311" s="20">
        <v>47</v>
      </c>
      <c r="I311" s="20">
        <v>1</v>
      </c>
    </row>
    <row r="312" spans="1:9" ht="13.5" customHeight="1" x14ac:dyDescent="0.25">
      <c r="A312" s="99" t="s">
        <v>105</v>
      </c>
      <c r="B312" s="99"/>
      <c r="C312" s="99"/>
      <c r="D312" s="99"/>
      <c r="E312" s="64">
        <f t="shared" si="9"/>
        <v>6816</v>
      </c>
      <c r="F312" s="20">
        <v>0</v>
      </c>
      <c r="G312" s="20">
        <v>0</v>
      </c>
      <c r="H312" s="20">
        <v>0</v>
      </c>
      <c r="I312" s="20">
        <v>6816</v>
      </c>
    </row>
    <row r="313" spans="1:9" ht="13.5" customHeight="1" x14ac:dyDescent="0.25">
      <c r="A313" s="99" t="s">
        <v>106</v>
      </c>
      <c r="B313" s="99"/>
      <c r="C313" s="99"/>
      <c r="D313" s="99"/>
      <c r="E313" s="64">
        <f t="shared" si="9"/>
        <v>1558</v>
      </c>
      <c r="F313" s="20">
        <v>0</v>
      </c>
      <c r="G313" s="20">
        <v>6</v>
      </c>
      <c r="H313" s="20">
        <v>0</v>
      </c>
      <c r="I313" s="20">
        <v>1552</v>
      </c>
    </row>
    <row r="314" spans="1:9" ht="13.5" customHeight="1" x14ac:dyDescent="0.25">
      <c r="A314" s="99" t="s">
        <v>107</v>
      </c>
      <c r="B314" s="99"/>
      <c r="C314" s="99"/>
      <c r="D314" s="99"/>
      <c r="E314" s="64">
        <f t="shared" si="9"/>
        <v>40</v>
      </c>
      <c r="F314" s="20">
        <v>0</v>
      </c>
      <c r="G314" s="20">
        <v>0</v>
      </c>
      <c r="H314" s="20">
        <v>39</v>
      </c>
      <c r="I314" s="20">
        <v>1</v>
      </c>
    </row>
    <row r="315" spans="1:9" ht="13.5" customHeight="1" x14ac:dyDescent="0.25">
      <c r="A315" s="99" t="s">
        <v>108</v>
      </c>
      <c r="B315" s="99"/>
      <c r="C315" s="99"/>
      <c r="D315" s="99"/>
      <c r="E315" s="64">
        <f t="shared" si="9"/>
        <v>191</v>
      </c>
      <c r="F315" s="20">
        <v>0</v>
      </c>
      <c r="G315" s="20">
        <v>0</v>
      </c>
      <c r="H315" s="20">
        <v>0</v>
      </c>
      <c r="I315" s="20">
        <v>191</v>
      </c>
    </row>
    <row r="316" spans="1:9" ht="13.5" customHeight="1" x14ac:dyDescent="0.25">
      <c r="A316" s="99" t="s">
        <v>109</v>
      </c>
      <c r="B316" s="99"/>
      <c r="C316" s="99"/>
      <c r="D316" s="99"/>
      <c r="E316" s="64">
        <f t="shared" si="9"/>
        <v>79</v>
      </c>
      <c r="F316" s="20">
        <v>0</v>
      </c>
      <c r="G316" s="20">
        <v>25</v>
      </c>
      <c r="H316" s="20">
        <v>0</v>
      </c>
      <c r="I316" s="20">
        <v>54</v>
      </c>
    </row>
    <row r="317" spans="1:9" ht="13.5" customHeight="1" x14ac:dyDescent="0.25">
      <c r="A317" s="100" t="s">
        <v>33</v>
      </c>
      <c r="B317" s="100"/>
      <c r="C317" s="100"/>
      <c r="D317" s="100"/>
      <c r="E317" s="56">
        <f>SUM(F317:I317)</f>
        <v>1606</v>
      </c>
      <c r="F317" s="71">
        <v>0</v>
      </c>
      <c r="G317" s="71">
        <v>240</v>
      </c>
      <c r="H317" s="71">
        <v>72</v>
      </c>
      <c r="I317" s="71">
        <v>1294</v>
      </c>
    </row>
    <row r="318" spans="1:9" ht="13.5" customHeight="1" x14ac:dyDescent="0.25">
      <c r="A318" s="40" t="s">
        <v>1</v>
      </c>
      <c r="B318" s="101"/>
      <c r="C318" s="101"/>
      <c r="D318" s="101"/>
      <c r="E318" s="59">
        <f>SUM(E297:E317)</f>
        <v>26049</v>
      </c>
      <c r="F318" s="59">
        <f>SUM(F297:F317)</f>
        <v>1491</v>
      </c>
      <c r="G318" s="59">
        <f>SUM(G297:G317)</f>
        <v>6746</v>
      </c>
      <c r="H318" s="59">
        <f>SUM(H297:H317)</f>
        <v>4268</v>
      </c>
      <c r="I318" s="59">
        <f>SUM(I297:I317)</f>
        <v>13544</v>
      </c>
    </row>
    <row r="319" spans="1:9" ht="15" customHeight="1" thickBot="1" x14ac:dyDescent="0.3">
      <c r="A319" s="43" t="s">
        <v>16</v>
      </c>
      <c r="B319" s="61"/>
      <c r="C319" s="61"/>
      <c r="D319" s="61"/>
      <c r="E319" s="61">
        <f>SUM(F319:I319)</f>
        <v>1</v>
      </c>
      <c r="F319" s="61">
        <f>IF($E$318=0,"",F318/$E$318)</f>
        <v>5.7238281699873314E-2</v>
      </c>
      <c r="G319" s="43">
        <f>IF($E$318=0,"",G318/$E$318)</f>
        <v>0.25897347306998347</v>
      </c>
      <c r="H319" s="61">
        <f>IF($E$318=0,"",H318/$E$318)</f>
        <v>0.16384506123075743</v>
      </c>
      <c r="I319" s="61">
        <f>IF($E$318=0,"",I318/$E$318)</f>
        <v>0.51994318399938577</v>
      </c>
    </row>
    <row r="321" spans="1:1" ht="9" customHeight="1" x14ac:dyDescent="0.2">
      <c r="A321" s="2" t="s">
        <v>57</v>
      </c>
    </row>
    <row r="322" spans="1:1" ht="12.75" x14ac:dyDescent="0.2">
      <c r="A322" s="44" t="s">
        <v>58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2019-08-15T14:44:17Z</dcterms:modified>
</cp:coreProperties>
</file>