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vigo\Desktop\7 ----  Julio 2019 ------ BE - PNCVFS\BV Julio 2019\páginas\"/>
    </mc:Choice>
  </mc:AlternateContent>
  <bookViews>
    <workbookView xWindow="0" yWindow="0" windowWidth="28800" windowHeight="12345" tabRatio="717"/>
  </bookViews>
  <sheets>
    <sheet name="ER-Acciones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'ER-Acciones'!$A$5:$A$112</definedName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'ER-Acciones'!$A$1:$AB$112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[4]Casos!#REF!</definedName>
    <definedName name="DISTRITO" localSheetId="0">#REF!</definedName>
    <definedName name="DISTRITO">#REF!</definedName>
    <definedName name="DPTO" localSheetId="0">[3]Casos!#REF!</definedName>
    <definedName name="DPTO">[4]Casos!#REF!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 localSheetId="0">#REF!</definedName>
    <definedName name="EC_EMPREN">#REF!</definedName>
    <definedName name="EC_FORTAL" localSheetId="0">#REF!</definedName>
    <definedName name="EC_FORTAL">#REF!</definedName>
    <definedName name="EC_HPI" localSheetId="0">#REF!</definedName>
    <definedName name="EC_HPI">#REF!</definedName>
    <definedName name="EC_ICLLOS" localSheetId="0">#REF!</definedName>
    <definedName name="EC_ICLLOS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[7]Casos!#REF!</definedName>
    <definedName name="JULIO" localSheetId="0">[4]Casos!#REF!</definedName>
    <definedName name="JULIO">[4]Casos!#REF!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[8]Participantes!#REF!</definedName>
    <definedName name="Mes">[8]Participantes!#REF!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 localSheetId="0">#REF!</definedName>
    <definedName name="PP080_EMPREN">#REF!</definedName>
    <definedName name="PP080_FORTAL" localSheetId="0">#REF!</definedName>
    <definedName name="PP080_FORTAL">#REF!</definedName>
    <definedName name="PP080_HPI" localSheetId="0">#REF!</definedName>
    <definedName name="PP080_HPI">#REF!</definedName>
    <definedName name="PP080_ICLLOS" localSheetId="0">#REF!</definedName>
    <definedName name="PP080_ICLLOS">#REF!</definedName>
    <definedName name="PROV" localSheetId="0">[3]Casos!#REF!</definedName>
    <definedName name="PROV">[4]Casos!#REF!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[9]Casos!#REF!</definedName>
    <definedName name="SSS">[9]Casos!#REF!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'[10]Base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[11]Casos!#REF!</definedName>
    <definedName name="XX">[11]Casos!#REF!</definedName>
    <definedName name="ZONA" localSheetId="0">[3]Casos!#REF!</definedName>
    <definedName name="ZONA">[4]Casos!#REF!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06" i="4" l="1"/>
  <c r="K106" i="4"/>
  <c r="I106" i="4"/>
  <c r="G106" i="4"/>
  <c r="E106" i="4"/>
  <c r="E107" i="4" s="1"/>
  <c r="C106" i="4"/>
  <c r="C107" i="4" s="1"/>
  <c r="B100" i="4"/>
  <c r="B99" i="4"/>
  <c r="B98" i="4"/>
  <c r="B97" i="4"/>
  <c r="B96" i="4"/>
  <c r="B95" i="4"/>
  <c r="B94" i="4"/>
  <c r="B106" i="4" s="1"/>
  <c r="Y86" i="4"/>
  <c r="W86" i="4"/>
  <c r="E86" i="4"/>
  <c r="V80" i="4"/>
  <c r="G80" i="4"/>
  <c r="E80" i="4"/>
  <c r="C80" i="4"/>
  <c r="B80" i="4"/>
  <c r="V79" i="4"/>
  <c r="G79" i="4"/>
  <c r="E79" i="4"/>
  <c r="C79" i="4"/>
  <c r="B79" i="4"/>
  <c r="V78" i="4"/>
  <c r="G78" i="4"/>
  <c r="E78" i="4"/>
  <c r="C78" i="4"/>
  <c r="B78" i="4" s="1"/>
  <c r="V77" i="4"/>
  <c r="G77" i="4"/>
  <c r="E77" i="4"/>
  <c r="C77" i="4"/>
  <c r="B77" i="4"/>
  <c r="V76" i="4"/>
  <c r="G76" i="4"/>
  <c r="G86" i="4" s="1"/>
  <c r="E76" i="4"/>
  <c r="C76" i="4"/>
  <c r="V75" i="4"/>
  <c r="V86" i="4" s="1"/>
  <c r="W87" i="4" s="1"/>
  <c r="G75" i="4"/>
  <c r="E75" i="4"/>
  <c r="C75" i="4"/>
  <c r="B75" i="4"/>
  <c r="V74" i="4"/>
  <c r="G74" i="4"/>
  <c r="E74" i="4"/>
  <c r="C74" i="4"/>
  <c r="C86" i="4" s="1"/>
  <c r="O66" i="4"/>
  <c r="N66" i="4"/>
  <c r="M66" i="4"/>
  <c r="L66" i="4"/>
  <c r="K66" i="4"/>
  <c r="J66" i="4"/>
  <c r="I66" i="4"/>
  <c r="H66" i="4"/>
  <c r="G66" i="4"/>
  <c r="F66" i="4"/>
  <c r="E66" i="4"/>
  <c r="D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X24" i="4"/>
  <c r="Z17" i="4" s="1"/>
  <c r="P24" i="4"/>
  <c r="Z23" i="4"/>
  <c r="P23" i="4"/>
  <c r="Z22" i="4"/>
  <c r="P22" i="4"/>
  <c r="Z21" i="4"/>
  <c r="P21" i="4"/>
  <c r="Z20" i="4"/>
  <c r="P20" i="4"/>
  <c r="Z19" i="4"/>
  <c r="P19" i="4"/>
  <c r="Z18" i="4"/>
  <c r="P18" i="4"/>
  <c r="P17" i="4"/>
  <c r="Z16" i="4"/>
  <c r="P16" i="4"/>
  <c r="Y87" i="4" l="1"/>
  <c r="Q26" i="4"/>
  <c r="Q42" i="4"/>
  <c r="Q50" i="4"/>
  <c r="Q58" i="4"/>
  <c r="Q29" i="4"/>
  <c r="Q25" i="4"/>
  <c r="Q23" i="4"/>
  <c r="Q37" i="4"/>
  <c r="Q46" i="4"/>
  <c r="Q62" i="4"/>
  <c r="I107" i="4"/>
  <c r="G107" i="4"/>
  <c r="K107" i="4"/>
  <c r="Q45" i="4"/>
  <c r="Q61" i="4"/>
  <c r="Q30" i="4"/>
  <c r="M107" i="4"/>
  <c r="P66" i="4"/>
  <c r="B74" i="4"/>
  <c r="B76" i="4"/>
  <c r="Q27" i="4"/>
  <c r="Q31" i="4"/>
  <c r="Q35" i="4"/>
  <c r="Q39" i="4"/>
  <c r="Q43" i="4"/>
  <c r="Q47" i="4"/>
  <c r="Q59" i="4"/>
  <c r="Q63" i="4"/>
  <c r="Q19" i="4"/>
  <c r="Q28" i="4"/>
  <c r="Q32" i="4"/>
  <c r="Q36" i="4"/>
  <c r="Q48" i="4"/>
  <c r="Q52" i="4"/>
  <c r="Q56" i="4"/>
  <c r="Q60" i="4"/>
  <c r="Q64" i="4" l="1"/>
  <c r="Q24" i="4"/>
  <c r="Q17" i="4"/>
  <c r="Q22" i="4"/>
  <c r="Q54" i="4"/>
  <c r="Q57" i="4"/>
  <c r="Q34" i="4"/>
  <c r="Q33" i="4"/>
  <c r="Q49" i="4"/>
  <c r="Q44" i="4"/>
  <c r="Q55" i="4"/>
  <c r="Q21" i="4"/>
  <c r="Q20" i="4"/>
  <c r="Q16" i="4"/>
  <c r="Q65" i="4"/>
  <c r="Q41" i="4"/>
  <c r="Q38" i="4"/>
  <c r="Q40" i="4"/>
  <c r="Q51" i="4"/>
  <c r="Q18" i="4"/>
  <c r="B86" i="4"/>
  <c r="Q53" i="4"/>
  <c r="E87" i="4" l="1"/>
  <c r="G87" i="4"/>
  <c r="C87" i="4"/>
</calcChain>
</file>

<file path=xl/sharedStrings.xml><?xml version="1.0" encoding="utf-8"?>
<sst xmlns="http://schemas.openxmlformats.org/spreadsheetml/2006/main" count="161" uniqueCount="110">
  <si>
    <t>PROGRAMA NACIONAL CONTRA LA VIOLENCIA FAMILIAR Y SEXUAL</t>
  </si>
  <si>
    <t xml:space="preserve">Mes </t>
  </si>
  <si>
    <t>Total</t>
  </si>
  <si>
    <t>Mujer</t>
  </si>
  <si>
    <t>Hombre</t>
  </si>
  <si>
    <t>%</t>
  </si>
  <si>
    <t>Adolescentes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</si>
  <si>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</si>
  <si>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</si>
  <si>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</si>
  <si>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</si>
  <si>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</si>
  <si>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</si>
  <si>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</si>
  <si>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</si>
  <si>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</si>
  <si>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</si>
  <si>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</si>
  <si>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</si>
  <si>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Septiembre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</si>
  <si>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</si>
  <si>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Periodo:  Enero - Julio, 2019 (Preliminar)</t>
  </si>
  <si>
    <t>Cuadro N° 1: Número de participantes en las acciones, según Estrategia Rural</t>
  </si>
  <si>
    <t>Cuadro N° 2: Participantes según grupos de edad</t>
  </si>
  <si>
    <t>N°</t>
  </si>
  <si>
    <t>Estrategia Rural</t>
  </si>
  <si>
    <t>Grupo de Edad</t>
  </si>
  <si>
    <t>Participantes de las acciones</t>
  </si>
  <si>
    <t>Anco</t>
  </si>
  <si>
    <t>Infancia</t>
  </si>
  <si>
    <t>(&lt; 6 años)</t>
  </si>
  <si>
    <t>Ayna</t>
  </si>
  <si>
    <t>Niñez</t>
  </si>
  <si>
    <t>(6 -11 años)</t>
  </si>
  <si>
    <t>Bernal</t>
  </si>
  <si>
    <t>(12 - 14 años)</t>
  </si>
  <si>
    <t>Cenepa</t>
  </si>
  <si>
    <t>Adolescentes Tardios</t>
  </si>
  <si>
    <t>(15 - 17 años)</t>
  </si>
  <si>
    <t>Chaglla</t>
  </si>
  <si>
    <t>Jóvenes</t>
  </si>
  <si>
    <t>(18 - 29 años)</t>
  </si>
  <si>
    <t>Challhuahuacho</t>
  </si>
  <si>
    <t>Adultos</t>
  </si>
  <si>
    <t>(30 - 59 años)</t>
  </si>
  <si>
    <t>Chongoyape</t>
  </si>
  <si>
    <t>Adultos Mayores</t>
  </si>
  <si>
    <t>(60 a + años)</t>
  </si>
  <si>
    <t>Chumuch</t>
  </si>
  <si>
    <t>Sin información</t>
  </si>
  <si>
    <t>Coasa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</si>
  <si>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</si>
  <si>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</si>
  <si>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</si>
  <si>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</si>
  <si>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</si>
  <si>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</si>
  <si>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</si>
  <si>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Imaza</t>
  </si>
  <si>
    <t>La Peca</t>
  </si>
  <si>
    <t>Las Piedras</t>
  </si>
  <si>
    <t>Masisea</t>
  </si>
  <si>
    <t>Mazán</t>
  </si>
  <si>
    <t>Molino</t>
  </si>
  <si>
    <t>Oyolo</t>
  </si>
  <si>
    <t>-</t>
  </si>
  <si>
    <t>Palca - Tacna</t>
  </si>
  <si>
    <t>Palca - Tarma</t>
  </si>
  <si>
    <t>Parinari</t>
  </si>
  <si>
    <t>Pastaza</t>
  </si>
  <si>
    <r>
      <t>Pias Lago Titicaca</t>
    </r>
    <r>
      <rPr>
        <vertAlign val="superscript"/>
        <sz val="12"/>
        <color indexed="8"/>
        <rFont val="Arial Narrow"/>
        <family val="2"/>
      </rPr>
      <t>2</t>
    </r>
  </si>
  <si>
    <r>
      <t>Pias Morona</t>
    </r>
    <r>
      <rPr>
        <vertAlign val="superscript"/>
        <sz val="12"/>
        <color indexed="8"/>
        <rFont val="Arial Narrow"/>
        <family val="2"/>
      </rPr>
      <t>2</t>
    </r>
  </si>
  <si>
    <r>
      <t>Pias Napo</t>
    </r>
    <r>
      <rPr>
        <vertAlign val="superscript"/>
        <sz val="12"/>
        <color indexed="8"/>
        <rFont val="Arial Narrow"/>
        <family val="2"/>
      </rPr>
      <t>2</t>
    </r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</si>
  <si>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</si>
  <si>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t>Pinto Recodo</t>
  </si>
  <si>
    <t>Polvora</t>
  </si>
  <si>
    <t>Pongo de Caynarachi</t>
  </si>
  <si>
    <t>Rio Tambo</t>
  </si>
  <si>
    <t>Sama</t>
  </si>
  <si>
    <t>San Pablo</t>
  </si>
  <si>
    <t>San Pedro de Coris</t>
  </si>
  <si>
    <t>Tahuamanu</t>
  </si>
  <si>
    <t>Tapo</t>
  </si>
  <si>
    <t>Tigre</t>
  </si>
  <si>
    <t>Tuman</t>
  </si>
  <si>
    <t>Bella Unión</t>
  </si>
  <si>
    <t>Casitas</t>
  </si>
  <si>
    <t>Niepos</t>
  </si>
  <si>
    <t>Ocobamba</t>
  </si>
  <si>
    <t>Salcahuasi</t>
  </si>
  <si>
    <t>Usquil</t>
  </si>
  <si>
    <t>Vilcanchos</t>
  </si>
  <si>
    <t>Yanama</t>
  </si>
  <si>
    <t>Cuadro N° 3: Participantes por Lineas de Plan de Trabajo según mes</t>
  </si>
  <si>
    <t>Cuadro N° 4: Participantes por sexo según mes</t>
  </si>
  <si>
    <t>Creación y/o Fortalecimiento de la Redes Institucionales y Comunitarias articuladas.</t>
  </si>
  <si>
    <t>Sensibilización y desarrollo de capacidades en la población para enfrentar la VCMIGF.</t>
  </si>
  <si>
    <t>Implementación de una ruta de atención y prevención de la VFS en los niveles provincial, distrital y comunal.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</si>
  <si>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</si>
  <si>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</si>
  <si>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</si>
  <si>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</si>
  <si>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</si>
  <si>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</si>
  <si>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</si>
  <si>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</si>
  <si>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</si>
  <si>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t>1/ Incluye a la persona que participó una o más veces en las acciones de la ER</t>
  </si>
  <si>
    <t>Fuente: Sistema de Registro de Acciones de la Estrategia Rural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</si>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</sst>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1"/>
      <name val="Arial"/>
      <family val="2"/>
    </font>
    <font>
      <sz val="14"/>
      <color rgb="FFFF8080"/>
      <name val="Arial Narrow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8"/>
      <color theme="3"/>
      <name val="Arial Narrow"/>
      <family val="2"/>
    </font>
    <font>
      <vertAlign val="superscript"/>
      <sz val="12"/>
      <color indexed="8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43434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7" fillId="4" borderId="0" xfId="0" applyFont="1" applyFill="1" applyAlignment="1">
      <alignment horizontal="centerContinuous" vertical="center"/>
    </xf>
    <xf numFmtId="0" fontId="8" fillId="4" borderId="0" xfId="0" applyFont="1" applyFill="1" applyAlignment="1">
      <alignment horizontal="centerContinuous" vertical="center"/>
    </xf>
    <xf numFmtId="0" fontId="9" fillId="4" borderId="0" xfId="0" applyFont="1" applyFill="1" applyAlignment="1">
      <alignment horizontal="centerContinuous" vertical="center"/>
    </xf>
    <xf numFmtId="0" fontId="8" fillId="4" borderId="0" xfId="0" applyFont="1" applyFill="1"/>
    <xf numFmtId="0" fontId="5" fillId="4" borderId="0" xfId="0" applyFont="1" applyFill="1"/>
    <xf numFmtId="0" fontId="6" fillId="5" borderId="5" xfId="0" applyFont="1" applyFill="1" applyBorder="1" applyAlignment="1">
      <alignment horizontal="centerContinuous" vertical="center" wrapText="1"/>
    </xf>
    <xf numFmtId="0" fontId="6" fillId="5" borderId="9" xfId="0" applyFont="1" applyFill="1" applyBorder="1" applyAlignment="1">
      <alignment horizontal="centerContinuous" vertical="center" wrapText="1"/>
    </xf>
    <xf numFmtId="0" fontId="14" fillId="5" borderId="9" xfId="0" applyFont="1" applyFill="1" applyBorder="1" applyAlignment="1">
      <alignment horizontal="centerContinuous" vertical="center" wrapText="1"/>
    </xf>
    <xf numFmtId="0" fontId="16" fillId="6" borderId="0" xfId="0" applyFont="1" applyFill="1" applyAlignment="1">
      <alignment horizontal="center" vertical="center"/>
    </xf>
    <xf numFmtId="0" fontId="5" fillId="6" borderId="0" xfId="0" applyFont="1" applyFill="1"/>
    <xf numFmtId="0" fontId="5" fillId="4" borderId="11" xfId="0" applyFont="1" applyFill="1" applyBorder="1"/>
    <xf numFmtId="0" fontId="18" fillId="6" borderId="0" xfId="0" applyFont="1" applyFill="1" applyAlignment="1">
      <alignment vertical="center" wrapText="1"/>
    </xf>
    <xf numFmtId="0" fontId="19" fillId="4" borderId="27" xfId="0" applyFont="1" applyFill="1" applyBorder="1" applyAlignment="1">
      <alignment horizontal="center" vertical="center"/>
    </xf>
    <xf numFmtId="3" fontId="20" fillId="4" borderId="29" xfId="0" quotePrefix="1" applyNumberFormat="1" applyFont="1" applyFill="1" applyBorder="1" applyAlignment="1">
      <alignment horizontal="center" vertical="center"/>
    </xf>
    <xf numFmtId="3" fontId="20" fillId="4" borderId="30" xfId="0" quotePrefix="1" applyNumberFormat="1" applyFont="1" applyFill="1" applyBorder="1" applyAlignment="1">
      <alignment horizontal="center" vertical="center"/>
    </xf>
    <xf numFmtId="3" fontId="20" fillId="4" borderId="31" xfId="0" quotePrefix="1" applyNumberFormat="1" applyFont="1" applyFill="1" applyBorder="1" applyAlignment="1">
      <alignment horizontal="center" vertical="center"/>
    </xf>
    <xf numFmtId="9" fontId="21" fillId="8" borderId="32" xfId="1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/>
    </xf>
    <xf numFmtId="3" fontId="20" fillId="6" borderId="0" xfId="0" applyNumberFormat="1" applyFont="1" applyFill="1" applyAlignment="1">
      <alignment horizontal="center"/>
    </xf>
    <xf numFmtId="0" fontId="22" fillId="6" borderId="33" xfId="0" applyFont="1" applyFill="1" applyBorder="1" applyAlignment="1">
      <alignment horizontal="left" vertical="center" indent="2"/>
    </xf>
    <xf numFmtId="0" fontId="23" fillId="6" borderId="33" xfId="0" applyFont="1" applyFill="1" applyBorder="1" applyAlignment="1">
      <alignment vertical="center"/>
    </xf>
    <xf numFmtId="0" fontId="24" fillId="6" borderId="33" xfId="0" applyFont="1" applyFill="1" applyBorder="1" applyAlignment="1">
      <alignment horizontal="center" vertical="center"/>
    </xf>
    <xf numFmtId="3" fontId="19" fillId="6" borderId="34" xfId="0" applyNumberFormat="1" applyFont="1" applyFill="1" applyBorder="1" applyAlignment="1">
      <alignment horizontal="centerContinuous" vertical="center"/>
    </xf>
    <xf numFmtId="3" fontId="19" fillId="6" borderId="35" xfId="0" applyNumberFormat="1" applyFont="1" applyFill="1" applyBorder="1" applyAlignment="1">
      <alignment horizontal="centerContinuous" vertical="center"/>
    </xf>
    <xf numFmtId="3" fontId="19" fillId="6" borderId="0" xfId="0" applyNumberFormat="1" applyFont="1" applyFill="1" applyAlignment="1">
      <alignment vertical="center" wrapText="1"/>
    </xf>
    <xf numFmtId="3" fontId="5" fillId="4" borderId="0" xfId="0" applyNumberFormat="1" applyFont="1" applyFill="1"/>
    <xf numFmtId="3" fontId="19" fillId="6" borderId="37" xfId="0" applyNumberFormat="1" applyFont="1" applyFill="1" applyBorder="1" applyAlignment="1">
      <alignment horizontal="centerContinuous" vertical="center"/>
    </xf>
    <xf numFmtId="3" fontId="19" fillId="6" borderId="38" xfId="0" applyNumberFormat="1" applyFont="1" applyFill="1" applyBorder="1" applyAlignment="1">
      <alignment horizontal="centerContinuous" vertical="center"/>
    </xf>
    <xf numFmtId="0" fontId="21" fillId="9" borderId="40" xfId="0" applyFont="1" applyFill="1" applyBorder="1" applyAlignment="1">
      <alignment horizontal="centerContinuous" vertical="center"/>
    </xf>
    <xf numFmtId="0" fontId="22" fillId="9" borderId="41" xfId="0" applyFont="1" applyFill="1" applyBorder="1" applyAlignment="1">
      <alignment horizontal="centerContinuous" vertical="center"/>
    </xf>
    <xf numFmtId="0" fontId="21" fillId="9" borderId="41" xfId="0" applyFont="1" applyFill="1" applyBorder="1" applyAlignment="1">
      <alignment horizontal="centerContinuous" vertical="center"/>
    </xf>
    <xf numFmtId="3" fontId="21" fillId="9" borderId="41" xfId="0" applyNumberFormat="1" applyFont="1" applyFill="1" applyBorder="1" applyAlignment="1">
      <alignment horizontal="centerContinuous" vertical="center"/>
    </xf>
    <xf numFmtId="0" fontId="5" fillId="4" borderId="0" xfId="0" applyFont="1" applyFill="1" applyAlignment="1">
      <alignment horizontal="centerContinuous" vertical="center" wrapText="1"/>
    </xf>
    <xf numFmtId="0" fontId="25" fillId="4" borderId="0" xfId="0" applyFont="1" applyFill="1" applyAlignment="1">
      <alignment horizontal="centerContinuous" vertical="center" wrapText="1"/>
    </xf>
    <xf numFmtId="0" fontId="26" fillId="6" borderId="0" xfId="0" applyFont="1" applyFill="1" applyAlignment="1">
      <alignment horizontal="center" vertical="center"/>
    </xf>
    <xf numFmtId="3" fontId="26" fillId="6" borderId="0" xfId="0" applyNumberFormat="1" applyFont="1" applyFill="1" applyAlignment="1">
      <alignment horizontal="center" vertical="center"/>
    </xf>
    <xf numFmtId="0" fontId="25" fillId="4" borderId="0" xfId="0" applyFont="1" applyFill="1" applyAlignment="1">
      <alignment vertical="center" wrapText="1"/>
    </xf>
    <xf numFmtId="3" fontId="26" fillId="6" borderId="0" xfId="0" applyNumberFormat="1" applyFont="1" applyFill="1" applyAlignment="1">
      <alignment vertical="center"/>
    </xf>
    <xf numFmtId="0" fontId="20" fillId="3" borderId="0" xfId="0" applyFont="1" applyFill="1" applyAlignment="1">
      <alignment horizontal="center"/>
    </xf>
    <xf numFmtId="9" fontId="20" fillId="3" borderId="0" xfId="1" applyFont="1" applyFill="1" applyAlignment="1">
      <alignment horizontal="center"/>
    </xf>
    <xf numFmtId="9" fontId="20" fillId="3" borderId="0" xfId="1" applyFont="1" applyFill="1"/>
    <xf numFmtId="0" fontId="27" fillId="10" borderId="29" xfId="0" applyFont="1" applyFill="1" applyBorder="1" applyAlignment="1">
      <alignment horizontal="center" vertical="center"/>
    </xf>
    <xf numFmtId="3" fontId="21" fillId="9" borderId="43" xfId="0" applyNumberFormat="1" applyFont="1" applyFill="1" applyBorder="1" applyAlignment="1">
      <alignment horizontal="center" vertical="center"/>
    </xf>
    <xf numFmtId="3" fontId="21" fillId="9" borderId="44" xfId="0" applyNumberFormat="1" applyFont="1" applyFill="1" applyBorder="1" applyAlignment="1">
      <alignment horizontal="center" vertical="center"/>
    </xf>
    <xf numFmtId="9" fontId="21" fillId="9" borderId="45" xfId="1" applyFont="1" applyFill="1" applyBorder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3" fontId="20" fillId="4" borderId="0" xfId="0" quotePrefix="1" applyNumberFormat="1" applyFont="1" applyFill="1" applyAlignment="1">
      <alignment horizontal="center" vertical="center"/>
    </xf>
    <xf numFmtId="9" fontId="21" fillId="8" borderId="0" xfId="1" applyFont="1" applyFill="1" applyAlignment="1">
      <alignment horizontal="center" vertical="center"/>
    </xf>
    <xf numFmtId="0" fontId="25" fillId="4" borderId="0" xfId="0" applyFont="1" applyFill="1" applyAlignment="1">
      <alignment horizontal="centerContinuous" vertical="center"/>
    </xf>
    <xf numFmtId="0" fontId="18" fillId="7" borderId="13" xfId="0" applyFont="1" applyFill="1" applyBorder="1" applyAlignment="1">
      <alignment horizontal="center" vertical="center" wrapText="1"/>
    </xf>
    <xf numFmtId="0" fontId="19" fillId="6" borderId="35" xfId="0" applyFont="1" applyFill="1" applyBorder="1" applyAlignment="1">
      <alignment horizontal="left" vertical="center" indent="1"/>
    </xf>
    <xf numFmtId="3" fontId="20" fillId="6" borderId="36" xfId="0" applyNumberFormat="1" applyFont="1" applyFill="1" applyBorder="1" applyAlignment="1">
      <alignment horizontal="center" vertical="center"/>
    </xf>
    <xf numFmtId="0" fontId="19" fillId="6" borderId="38" xfId="0" applyFont="1" applyFill="1" applyBorder="1" applyAlignment="1">
      <alignment horizontal="left" vertical="center" indent="1"/>
    </xf>
    <xf numFmtId="3" fontId="20" fillId="6" borderId="39" xfId="0" applyNumberFormat="1" applyFont="1" applyFill="1" applyBorder="1" applyAlignment="1">
      <alignment horizontal="center" vertical="center"/>
    </xf>
    <xf numFmtId="0" fontId="19" fillId="6" borderId="40" xfId="0" applyFont="1" applyFill="1" applyBorder="1" applyAlignment="1">
      <alignment horizontal="left" vertical="center" indent="1"/>
    </xf>
    <xf numFmtId="3" fontId="20" fillId="6" borderId="41" xfId="0" applyNumberFormat="1" applyFont="1" applyFill="1" applyBorder="1" applyAlignment="1">
      <alignment horizontal="center" vertical="center"/>
    </xf>
    <xf numFmtId="0" fontId="21" fillId="9" borderId="38" xfId="0" applyFont="1" applyFill="1" applyBorder="1" applyAlignment="1">
      <alignment horizontal="center" vertical="center"/>
    </xf>
    <xf numFmtId="3" fontId="21" fillId="9" borderId="39" xfId="0" applyNumberFormat="1" applyFont="1" applyFill="1" applyBorder="1" applyAlignment="1">
      <alignment horizontal="center" vertical="center"/>
    </xf>
    <xf numFmtId="0" fontId="20" fillId="11" borderId="40" xfId="0" applyFont="1" applyFill="1" applyBorder="1" applyAlignment="1">
      <alignment horizontal="center" vertical="center"/>
    </xf>
    <xf numFmtId="9" fontId="20" fillId="11" borderId="41" xfId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9" fontId="20" fillId="2" borderId="0" xfId="1" applyFont="1" applyFill="1" applyAlignment="1">
      <alignment horizontal="center" vertical="center"/>
    </xf>
    <xf numFmtId="0" fontId="29" fillId="4" borderId="0" xfId="0" applyFont="1" applyFill="1"/>
    <xf numFmtId="0" fontId="5" fillId="4" borderId="47" xfId="0" applyFont="1" applyFill="1" applyBorder="1"/>
    <xf numFmtId="0" fontId="18" fillId="7" borderId="12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5" fillId="4" borderId="2" xfId="0" applyFont="1" applyFill="1" applyBorder="1"/>
    <xf numFmtId="0" fontId="6" fillId="3" borderId="0" xfId="0" applyFont="1" applyFill="1" applyAlignment="1">
      <alignment horizontal="left"/>
    </xf>
    <xf numFmtId="0" fontId="5" fillId="3" borderId="0" xfId="0" applyFont="1" applyFill="1"/>
    <xf numFmtId="3" fontId="19" fillId="6" borderId="37" xfId="0" applyNumberFormat="1" applyFont="1" applyFill="1" applyBorder="1" applyAlignment="1">
      <alignment horizontal="right" vertical="center" wrapText="1"/>
    </xf>
    <xf numFmtId="3" fontId="19" fillId="6" borderId="38" xfId="0" applyNumberFormat="1" applyFont="1" applyFill="1" applyBorder="1" applyAlignment="1">
      <alignment horizontal="right" vertical="center" wrapText="1"/>
    </xf>
    <xf numFmtId="0" fontId="6" fillId="4" borderId="0" xfId="0" applyFont="1" applyFill="1" applyAlignment="1">
      <alignment horizontal="left"/>
    </xf>
    <xf numFmtId="0" fontId="30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9" fontId="32" fillId="4" borderId="0" xfId="12" applyFont="1" applyFill="1" applyAlignment="1">
      <alignment horizontal="center"/>
    </xf>
    <xf numFmtId="0" fontId="32" fillId="8" borderId="0" xfId="0" applyFont="1" applyFill="1"/>
    <xf numFmtId="0" fontId="17" fillId="7" borderId="4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 vertical="center" wrapText="1"/>
    </xf>
    <xf numFmtId="0" fontId="17" fillId="7" borderId="20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7" fillId="7" borderId="21" xfId="0" applyFont="1" applyFill="1" applyBorder="1" applyAlignment="1">
      <alignment horizontal="center" vertical="center" wrapText="1"/>
    </xf>
    <xf numFmtId="0" fontId="17" fillId="7" borderId="22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left" vertical="center"/>
    </xf>
    <xf numFmtId="0" fontId="19" fillId="4" borderId="28" xfId="0" applyFont="1" applyFill="1" applyBorder="1" applyAlignment="1">
      <alignment horizontal="left" vertical="center"/>
    </xf>
    <xf numFmtId="9" fontId="20" fillId="6" borderId="39" xfId="12" applyFont="1" applyFill="1" applyBorder="1" applyAlignment="1">
      <alignment horizontal="center" vertical="center"/>
    </xf>
    <xf numFmtId="9" fontId="20" fillId="6" borderId="37" xfId="12" applyFont="1" applyFill="1" applyBorder="1" applyAlignment="1">
      <alignment horizontal="center" vertical="center"/>
    </xf>
    <xf numFmtId="0" fontId="17" fillId="7" borderId="19" xfId="0" applyFont="1" applyFill="1" applyBorder="1" applyAlignment="1">
      <alignment horizontal="center" vertical="center" wrapText="1"/>
    </xf>
    <xf numFmtId="0" fontId="17" fillId="7" borderId="26" xfId="0" applyFont="1" applyFill="1" applyBorder="1" applyAlignment="1">
      <alignment horizontal="center" vertical="center" wrapText="1"/>
    </xf>
    <xf numFmtId="9" fontId="20" fillId="6" borderId="36" xfId="12" applyFont="1" applyFill="1" applyBorder="1" applyAlignment="1">
      <alignment horizontal="center" vertical="center"/>
    </xf>
    <xf numFmtId="9" fontId="20" fillId="6" borderId="34" xfId="12" applyFont="1" applyFill="1" applyBorder="1" applyAlignment="1">
      <alignment horizontal="center" vertical="center"/>
    </xf>
    <xf numFmtId="0" fontId="17" fillId="7" borderId="16" xfId="0" applyFont="1" applyFill="1" applyBorder="1" applyAlignment="1">
      <alignment horizontal="center" vertical="center" wrapText="1"/>
    </xf>
    <xf numFmtId="0" fontId="17" fillId="7" borderId="17" xfId="0" applyFont="1" applyFill="1" applyBorder="1" applyAlignment="1">
      <alignment horizontal="center" vertical="center" wrapText="1"/>
    </xf>
    <xf numFmtId="0" fontId="17" fillId="7" borderId="23" xfId="0" applyFont="1" applyFill="1" applyBorder="1" applyAlignment="1">
      <alignment horizontal="center" vertical="center" wrapText="1"/>
    </xf>
    <xf numFmtId="0" fontId="17" fillId="7" borderId="18" xfId="0" applyFont="1" applyFill="1" applyBorder="1" applyAlignment="1">
      <alignment horizontal="center" vertical="center" wrapText="1"/>
    </xf>
    <xf numFmtId="0" fontId="17" fillId="7" borderId="24" xfId="0" applyFont="1" applyFill="1" applyBorder="1" applyAlignment="1">
      <alignment horizontal="center" vertical="center" wrapText="1"/>
    </xf>
    <xf numFmtId="0" fontId="17" fillId="7" borderId="25" xfId="0" applyFont="1" applyFill="1" applyBorder="1" applyAlignment="1">
      <alignment horizontal="center" vertical="center" wrapText="1"/>
    </xf>
    <xf numFmtId="9" fontId="21" fillId="9" borderId="41" xfId="12" applyFont="1" applyFill="1" applyBorder="1" applyAlignment="1">
      <alignment horizontal="center" vertical="center"/>
    </xf>
    <xf numFmtId="9" fontId="21" fillId="9" borderId="42" xfId="12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 wrapText="1"/>
    </xf>
    <xf numFmtId="3" fontId="19" fillId="6" borderId="39" xfId="0" applyNumberFormat="1" applyFont="1" applyFill="1" applyBorder="1" applyAlignment="1">
      <alignment horizontal="center" vertical="center"/>
    </xf>
    <xf numFmtId="3" fontId="19" fillId="6" borderId="36" xfId="0" applyNumberFormat="1" applyFont="1" applyFill="1" applyBorder="1" applyAlignment="1">
      <alignment horizontal="center" vertical="center"/>
    </xf>
    <xf numFmtId="3" fontId="19" fillId="6" borderId="34" xfId="0" applyNumberFormat="1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 wrapText="1"/>
    </xf>
    <xf numFmtId="0" fontId="18" fillId="7" borderId="0" xfId="0" applyFont="1" applyFill="1" applyAlignment="1">
      <alignment horizontal="center" vertical="center" wrapText="1"/>
    </xf>
    <xf numFmtId="3" fontId="19" fillId="6" borderId="39" xfId="0" applyNumberFormat="1" applyFont="1" applyFill="1" applyBorder="1" applyAlignment="1">
      <alignment horizontal="center" vertical="center" wrapText="1"/>
    </xf>
    <xf numFmtId="3" fontId="19" fillId="6" borderId="37" xfId="0" applyNumberFormat="1" applyFont="1" applyFill="1" applyBorder="1" applyAlignment="1">
      <alignment horizontal="center" vertical="center" wrapText="1"/>
    </xf>
    <xf numFmtId="9" fontId="20" fillId="11" borderId="41" xfId="1" applyFont="1" applyFill="1" applyBorder="1" applyAlignment="1">
      <alignment horizontal="center" vertical="center"/>
    </xf>
    <xf numFmtId="9" fontId="20" fillId="11" borderId="42" xfId="1" applyFont="1" applyFill="1" applyBorder="1" applyAlignment="1">
      <alignment horizontal="center" vertical="center"/>
    </xf>
    <xf numFmtId="0" fontId="15" fillId="4" borderId="46" xfId="0" applyFont="1" applyFill="1" applyBorder="1" applyAlignment="1">
      <alignment horizontal="center" vertical="center"/>
    </xf>
    <xf numFmtId="3" fontId="19" fillId="6" borderId="41" xfId="0" applyNumberFormat="1" applyFont="1" applyFill="1" applyBorder="1" applyAlignment="1">
      <alignment horizontal="center" vertical="center"/>
    </xf>
    <xf numFmtId="3" fontId="21" fillId="9" borderId="39" xfId="0" applyNumberFormat="1" applyFont="1" applyFill="1" applyBorder="1" applyAlignment="1">
      <alignment horizontal="center" vertical="center"/>
    </xf>
    <xf numFmtId="3" fontId="21" fillId="9" borderId="37" xfId="0" applyNumberFormat="1" applyFont="1" applyFill="1" applyBorder="1" applyAlignment="1">
      <alignment horizontal="center" vertical="center"/>
    </xf>
    <xf numFmtId="0" fontId="18" fillId="7" borderId="16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3" fontId="19" fillId="6" borderId="38" xfId="0" applyNumberFormat="1" applyFont="1" applyFill="1" applyBorder="1" applyAlignment="1">
      <alignment horizontal="center" vertical="center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'ER-Acciones'!$A$74:$A$85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'ER-Acciones'!$B$74:$B$85</c:f>
              <c:numCache>
                <c:formatCode>#,##0</c:formatCode>
                <c:ptCount val="12"/>
                <c:pt idx="0">
                  <c:v>2518</c:v>
                </c:pt>
                <c:pt idx="1">
                  <c:v>3377</c:v>
                </c:pt>
                <c:pt idx="2">
                  <c:v>12408</c:v>
                </c:pt>
                <c:pt idx="3">
                  <c:v>8410</c:v>
                </c:pt>
                <c:pt idx="4">
                  <c:v>8078</c:v>
                </c:pt>
                <c:pt idx="5">
                  <c:v>10008</c:v>
                </c:pt>
                <c:pt idx="6">
                  <c:v>11550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4-4C38-9050-A097D6FBE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558065124269415E-5"/>
                  <c:y val="4.8308192037550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CC-439D-AB6D-AB616477EBE3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CC-439D-AB6D-AB616477EBE3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CC-439D-AB6D-AB616477EBE3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CC-439D-AB6D-AB616477EBE3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CC-439D-AB6D-AB616477EBE3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CC-439D-AB6D-AB616477EBE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('ER-Acciones'!$C$93,'ER-Acciones'!$E$93,'ER-Acciones'!$G$93,'ER-Acciones'!$I$93,'ER-Acciones'!$K$93,'ER-Acciones'!$M$93,'ER-Acciones'!$O$93)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('ER-Acciones'!$C$106,'ER-Acciones'!$E$106,'ER-Acciones'!$G$106,'ER-Acciones'!$I$106,'ER-Acciones'!$K$106,'ER-Acciones'!$M$106,'ER-Acciones'!$O$106)</c:f>
              <c:numCache>
                <c:formatCode>#,##0</c:formatCode>
                <c:ptCount val="7"/>
                <c:pt idx="0">
                  <c:v>11651</c:v>
                </c:pt>
                <c:pt idx="1">
                  <c:v>17572</c:v>
                </c:pt>
                <c:pt idx="2">
                  <c:v>15050</c:v>
                </c:pt>
                <c:pt idx="3">
                  <c:v>1045</c:v>
                </c:pt>
                <c:pt idx="4">
                  <c:v>8213</c:v>
                </c:pt>
                <c:pt idx="5">
                  <c:v>2818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CC-439D-AB6D-AB616477E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N° 1.1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89C-4C12-BE07-68DEC880EFA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89C-4C12-BE07-68DEC880EFA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89C-4C12-BE07-68DEC880EFA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89C-4C12-BE07-68DEC880EFA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89C-4C12-BE07-68DEC880EFA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89C-4C12-BE07-68DEC880EFA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89C-4C12-BE07-68DEC880EFA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89C-4C12-BE07-68DEC880EFA9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'ER-Acciones'!$X$16:$X$23</c:f>
              <c:numCache>
                <c:formatCode>#,##0</c:formatCode>
                <c:ptCount val="8"/>
                <c:pt idx="0">
                  <c:v>850</c:v>
                </c:pt>
                <c:pt idx="1">
                  <c:v>6498</c:v>
                </c:pt>
                <c:pt idx="2">
                  <c:v>4608</c:v>
                </c:pt>
                <c:pt idx="3">
                  <c:v>3820</c:v>
                </c:pt>
                <c:pt idx="4">
                  <c:v>8955</c:v>
                </c:pt>
                <c:pt idx="5">
                  <c:v>26674</c:v>
                </c:pt>
                <c:pt idx="6">
                  <c:v>4626</c:v>
                </c:pt>
                <c:pt idx="7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9C-4C12-BE07-68DEC880E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71</xdr:row>
      <xdr:rowOff>142875</xdr:rowOff>
    </xdr:from>
    <xdr:to>
      <xdr:col>18</xdr:col>
      <xdr:colOff>95250</xdr:colOff>
      <xdr:row>86</xdr:row>
      <xdr:rowOff>95250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736599</xdr:colOff>
      <xdr:row>89</xdr:row>
      <xdr:rowOff>282575</xdr:rowOff>
    </xdr:from>
    <xdr:to>
      <xdr:col>27</xdr:col>
      <xdr:colOff>63500</xdr:colOff>
      <xdr:row>106</xdr:row>
      <xdr:rowOff>130175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428625</xdr:colOff>
      <xdr:row>24</xdr:row>
      <xdr:rowOff>228600</xdr:rowOff>
    </xdr:from>
    <xdr:to>
      <xdr:col>27</xdr:col>
      <xdr:colOff>0</xdr:colOff>
      <xdr:row>65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68580</xdr:colOff>
      <xdr:row>0</xdr:row>
      <xdr:rowOff>83820</xdr:rowOff>
    </xdr:from>
    <xdr:ext cx="4020798" cy="1032510"/>
    <xdr:pic>
      <xdr:nvPicPr>
        <xdr:cNvPr id="5" name="Imagen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020798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18"/>
  <sheetViews>
    <sheetView tabSelected="1" view="pageBreakPreview" zoomScale="70" zoomScaleNormal="80" zoomScaleSheetLayoutView="70" workbookViewId="0">
      <selection activeCell="A9" sqref="A9:AB9"/>
    </sheetView>
  </sheetViews>
  <sheetFormatPr baseColWidth="10" defaultColWidth="11.42578125" defaultRowHeight="16.5" x14ac:dyDescent="0.3"/>
  <cols>
    <col min="1" max="1" width="14.42578125" style="5" customWidth="1"/>
    <col min="2" max="3" width="13.7109375" style="5" customWidth="1"/>
    <col min="4" max="4" width="10.7109375" style="5" customWidth="1"/>
    <col min="5" max="15" width="15.140625" style="5" customWidth="1"/>
    <col min="16" max="16" width="14.28515625" style="5" customWidth="1"/>
    <col min="17" max="18" width="10.7109375" style="5" customWidth="1"/>
    <col min="19" max="19" width="2.85546875" style="5" customWidth="1"/>
    <col min="20" max="20" width="2.42578125" style="5" customWidth="1"/>
    <col min="21" max="21" width="12.5703125" style="5" customWidth="1"/>
    <col min="22" max="23" width="12.140625" style="5" customWidth="1"/>
    <col min="24" max="28" width="10.7109375" style="5" customWidth="1"/>
    <col min="29" max="34" width="3.7109375" style="5" customWidth="1"/>
    <col min="35" max="35" width="11.42578125" style="5"/>
    <col min="36" max="36" width="10" style="5" customWidth="1"/>
    <col min="37" max="37" width="11.28515625" style="5" customWidth="1"/>
    <col min="38" max="38" width="14.28515625" style="5" customWidth="1"/>
    <col min="39" max="47" width="7.140625" style="5" customWidth="1"/>
    <col min="48" max="16384" width="11.42578125" style="5"/>
  </cols>
  <sheetData>
    <row r="5" spans="1:48" s="4" customFormat="1" ht="26.25" customHeight="1" x14ac:dyDescent="0.35">
      <c r="A5" s="1" t="s">
        <v>0</v>
      </c>
      <c r="B5" s="2"/>
      <c r="C5" s="2"/>
      <c r="D5" s="2"/>
      <c r="E5" s="2"/>
      <c r="F5" s="2"/>
      <c r="G5" s="2"/>
      <c r="H5" s="2"/>
      <c r="I5" s="2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48" ht="7.5" customHeight="1" x14ac:dyDescent="0.3"/>
    <row r="7" spans="1:48" ht="7.5" customHeight="1" x14ac:dyDescent="0.3">
      <c r="A7" s="79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</row>
    <row r="8" spans="1:48" ht="27.75" customHeight="1" x14ac:dyDescent="0.3">
      <c r="A8" s="81" t="s">
        <v>20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</row>
    <row r="9" spans="1:48" ht="23.25" customHeight="1" x14ac:dyDescent="0.3">
      <c r="A9" s="83" t="s">
        <v>21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</row>
    <row r="10" spans="1:48" ht="7.5" customHeight="1" x14ac:dyDescent="0.3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48" ht="20.25" customHeight="1" x14ac:dyDescent="0.3"/>
    <row r="12" spans="1:48" ht="23.25" customHeight="1" thickBot="1" x14ac:dyDescent="0.35">
      <c r="A12" s="85" t="s">
        <v>22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9"/>
      <c r="S12" s="9"/>
      <c r="T12" s="10"/>
      <c r="U12" s="86" t="s">
        <v>23</v>
      </c>
      <c r="V12" s="86"/>
      <c r="W12" s="86"/>
      <c r="X12" s="86"/>
      <c r="Y12" s="86"/>
      <c r="Z12" s="86"/>
      <c r="AA12" s="86"/>
    </row>
    <row r="13" spans="1:48" ht="12.75" customHeigh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0"/>
      <c r="S13" s="10"/>
      <c r="T13" s="10"/>
      <c r="U13" s="11"/>
    </row>
    <row r="14" spans="1:48" ht="22.5" customHeight="1" x14ac:dyDescent="0.3">
      <c r="A14" s="87" t="s">
        <v>24</v>
      </c>
      <c r="B14" s="89" t="s">
        <v>25</v>
      </c>
      <c r="C14" s="90"/>
      <c r="D14" s="93" t="s">
        <v>7</v>
      </c>
      <c r="E14" s="93" t="s">
        <v>8</v>
      </c>
      <c r="F14" s="93" t="s">
        <v>9</v>
      </c>
      <c r="G14" s="93" t="s">
        <v>10</v>
      </c>
      <c r="H14" s="93" t="s">
        <v>11</v>
      </c>
      <c r="I14" s="93" t="s">
        <v>12</v>
      </c>
      <c r="J14" s="93" t="s">
        <v>13</v>
      </c>
      <c r="K14" s="93" t="s">
        <v>14</v>
      </c>
      <c r="L14" s="93" t="s">
        <v>19</v>
      </c>
      <c r="M14" s="93" t="s">
        <v>16</v>
      </c>
      <c r="N14" s="93" t="s">
        <v>17</v>
      </c>
      <c r="O14" s="102" t="s">
        <v>18</v>
      </c>
      <c r="P14" s="103" t="s">
        <v>2</v>
      </c>
      <c r="Q14" s="105" t="s">
        <v>5</v>
      </c>
      <c r="S14" s="12"/>
      <c r="T14" s="12"/>
      <c r="U14" s="87" t="s">
        <v>26</v>
      </c>
      <c r="V14" s="93"/>
      <c r="W14" s="93"/>
      <c r="X14" s="93" t="s">
        <v>27</v>
      </c>
      <c r="Y14" s="93"/>
      <c r="Z14" s="93" t="s">
        <v>5</v>
      </c>
      <c r="AA14" s="98"/>
      <c r="AB14" s="12"/>
    </row>
    <row r="15" spans="1:48" ht="23.25" customHeight="1" x14ac:dyDescent="0.3">
      <c r="A15" s="88"/>
      <c r="B15" s="91"/>
      <c r="C15" s="92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8"/>
      <c r="P15" s="104"/>
      <c r="Q15" s="106"/>
      <c r="S15" s="12"/>
      <c r="T15" s="12"/>
      <c r="U15" s="107"/>
      <c r="V15" s="77"/>
      <c r="W15" s="77"/>
      <c r="X15" s="77"/>
      <c r="Y15" s="77"/>
      <c r="Z15" s="77"/>
      <c r="AA15" s="99"/>
      <c r="AB15" s="12"/>
    </row>
    <row r="16" spans="1:48" ht="23.25" customHeight="1" x14ac:dyDescent="0.3">
      <c r="A16" s="13">
        <v>1</v>
      </c>
      <c r="B16" s="94" t="s">
        <v>28</v>
      </c>
      <c r="C16" s="95"/>
      <c r="D16" s="14">
        <v>264</v>
      </c>
      <c r="E16" s="14">
        <v>231</v>
      </c>
      <c r="F16" s="14">
        <v>562</v>
      </c>
      <c r="G16" s="14">
        <v>724</v>
      </c>
      <c r="H16" s="14">
        <v>326</v>
      </c>
      <c r="I16" s="14">
        <v>304</v>
      </c>
      <c r="J16" s="14">
        <v>313</v>
      </c>
      <c r="K16" s="14"/>
      <c r="L16" s="14"/>
      <c r="M16" s="14"/>
      <c r="N16" s="14"/>
      <c r="O16" s="15"/>
      <c r="P16" s="16">
        <f>SUM(D16:O16)</f>
        <v>2724</v>
      </c>
      <c r="Q16" s="17">
        <f t="shared" ref="Q16:Q65" si="0">+P16/$P$66</f>
        <v>4.8341585476228507E-2</v>
      </c>
      <c r="S16" s="18"/>
      <c r="T16" s="19"/>
      <c r="U16" s="20" t="s">
        <v>29</v>
      </c>
      <c r="V16" s="21"/>
      <c r="W16" s="22" t="s">
        <v>30</v>
      </c>
      <c r="X16" s="23">
        <v>850</v>
      </c>
      <c r="Y16" s="24"/>
      <c r="Z16" s="100">
        <f t="shared" ref="Z16:Z23" si="1">+X16/$X$24</f>
        <v>1.5084562281495678E-2</v>
      </c>
      <c r="AA16" s="101"/>
      <c r="AB16" s="25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</row>
    <row r="17" spans="1:47" ht="23.25" customHeight="1" x14ac:dyDescent="0.3">
      <c r="A17" s="13">
        <v>2</v>
      </c>
      <c r="B17" s="94" t="s">
        <v>31</v>
      </c>
      <c r="C17" s="95"/>
      <c r="D17" s="14">
        <v>110</v>
      </c>
      <c r="E17" s="14">
        <v>84</v>
      </c>
      <c r="F17" s="14">
        <v>322</v>
      </c>
      <c r="G17" s="14">
        <v>321</v>
      </c>
      <c r="H17" s="14">
        <v>199</v>
      </c>
      <c r="I17" s="14">
        <v>880</v>
      </c>
      <c r="J17" s="14">
        <v>828</v>
      </c>
      <c r="K17" s="14"/>
      <c r="L17" s="14"/>
      <c r="M17" s="14"/>
      <c r="N17" s="14"/>
      <c r="O17" s="15"/>
      <c r="P17" s="16">
        <f>SUM(D17:O17)</f>
        <v>2744</v>
      </c>
      <c r="Q17" s="17">
        <f t="shared" si="0"/>
        <v>4.8696516353440168E-2</v>
      </c>
      <c r="S17" s="18"/>
      <c r="T17" s="19"/>
      <c r="U17" s="20" t="s">
        <v>32</v>
      </c>
      <c r="V17" s="21"/>
      <c r="W17" s="22" t="s">
        <v>33</v>
      </c>
      <c r="X17" s="27">
        <v>6498</v>
      </c>
      <c r="Y17" s="28"/>
      <c r="Z17" s="96">
        <f t="shared" si="1"/>
        <v>0.11531704200606932</v>
      </c>
      <c r="AA17" s="97"/>
      <c r="AB17" s="25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</row>
    <row r="18" spans="1:47" ht="23.25" customHeight="1" x14ac:dyDescent="0.3">
      <c r="A18" s="13">
        <v>3</v>
      </c>
      <c r="B18" s="94" t="s">
        <v>34</v>
      </c>
      <c r="C18" s="95"/>
      <c r="D18" s="14">
        <v>35</v>
      </c>
      <c r="E18" s="14">
        <v>76</v>
      </c>
      <c r="F18" s="14">
        <v>94</v>
      </c>
      <c r="G18" s="14">
        <v>141</v>
      </c>
      <c r="H18" s="14">
        <v>210</v>
      </c>
      <c r="I18" s="14">
        <v>188</v>
      </c>
      <c r="J18" s="14">
        <v>55</v>
      </c>
      <c r="K18" s="14"/>
      <c r="L18" s="14"/>
      <c r="M18" s="14"/>
      <c r="N18" s="14"/>
      <c r="O18" s="15"/>
      <c r="P18" s="16">
        <f t="shared" ref="P18:P65" si="2">SUM(D18:O18)</f>
        <v>799</v>
      </c>
      <c r="Q18" s="17">
        <f t="shared" si="0"/>
        <v>1.4179488544605937E-2</v>
      </c>
      <c r="S18" s="18"/>
      <c r="T18" s="19"/>
      <c r="U18" s="20" t="s">
        <v>6</v>
      </c>
      <c r="V18" s="21"/>
      <c r="W18" s="22" t="s">
        <v>35</v>
      </c>
      <c r="X18" s="27">
        <v>4608</v>
      </c>
      <c r="Y18" s="28"/>
      <c r="Z18" s="96">
        <f t="shared" si="1"/>
        <v>8.1776074109567165E-2</v>
      </c>
      <c r="AA18" s="97"/>
      <c r="AB18" s="25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</row>
    <row r="19" spans="1:47" ht="23.25" customHeight="1" x14ac:dyDescent="0.3">
      <c r="A19" s="13">
        <v>4</v>
      </c>
      <c r="B19" s="94" t="s">
        <v>36</v>
      </c>
      <c r="C19" s="95"/>
      <c r="D19" s="14">
        <v>50</v>
      </c>
      <c r="E19" s="14">
        <v>37</v>
      </c>
      <c r="F19" s="14">
        <v>499</v>
      </c>
      <c r="G19" s="14">
        <v>385</v>
      </c>
      <c r="H19" s="14">
        <v>176</v>
      </c>
      <c r="I19" s="14">
        <v>277</v>
      </c>
      <c r="J19" s="14">
        <v>82</v>
      </c>
      <c r="K19" s="14"/>
      <c r="L19" s="14"/>
      <c r="M19" s="14"/>
      <c r="N19" s="14"/>
      <c r="O19" s="15"/>
      <c r="P19" s="16">
        <f t="shared" si="2"/>
        <v>1506</v>
      </c>
      <c r="Q19" s="17">
        <f t="shared" si="0"/>
        <v>2.6726295054038226E-2</v>
      </c>
      <c r="S19" s="18"/>
      <c r="T19" s="19"/>
      <c r="U19" s="20" t="s">
        <v>37</v>
      </c>
      <c r="V19" s="21"/>
      <c r="W19" s="22" t="s">
        <v>38</v>
      </c>
      <c r="X19" s="27">
        <v>3820</v>
      </c>
      <c r="Y19" s="28"/>
      <c r="Z19" s="96">
        <f t="shared" si="1"/>
        <v>6.7791797547427632E-2</v>
      </c>
      <c r="AA19" s="97"/>
      <c r="AB19" s="25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</row>
    <row r="20" spans="1:47" ht="23.25" customHeight="1" x14ac:dyDescent="0.3">
      <c r="A20" s="13">
        <v>5</v>
      </c>
      <c r="B20" s="94" t="s">
        <v>39</v>
      </c>
      <c r="C20" s="95"/>
      <c r="D20" s="14">
        <v>9</v>
      </c>
      <c r="E20" s="14">
        <v>14</v>
      </c>
      <c r="F20" s="14">
        <v>537</v>
      </c>
      <c r="G20" s="14">
        <v>136</v>
      </c>
      <c r="H20" s="14">
        <v>91</v>
      </c>
      <c r="I20" s="14">
        <v>59</v>
      </c>
      <c r="J20" s="14">
        <v>327</v>
      </c>
      <c r="K20" s="14"/>
      <c r="L20" s="14"/>
      <c r="M20" s="14"/>
      <c r="N20" s="14"/>
      <c r="O20" s="15"/>
      <c r="P20" s="16">
        <f t="shared" si="2"/>
        <v>1173</v>
      </c>
      <c r="Q20" s="17">
        <f t="shared" si="0"/>
        <v>2.0816695948464036E-2</v>
      </c>
      <c r="S20" s="18"/>
      <c r="T20" s="19"/>
      <c r="U20" s="20" t="s">
        <v>40</v>
      </c>
      <c r="V20" s="21"/>
      <c r="W20" s="22" t="s">
        <v>41</v>
      </c>
      <c r="X20" s="27">
        <v>8955</v>
      </c>
      <c r="Y20" s="28"/>
      <c r="Z20" s="96">
        <f t="shared" si="1"/>
        <v>0.15892030027152212</v>
      </c>
      <c r="AA20" s="97"/>
      <c r="AB20" s="25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</row>
    <row r="21" spans="1:47" ht="23.25" customHeight="1" x14ac:dyDescent="0.3">
      <c r="A21" s="13">
        <v>6</v>
      </c>
      <c r="B21" s="94" t="s">
        <v>42</v>
      </c>
      <c r="C21" s="95"/>
      <c r="D21" s="14">
        <v>255</v>
      </c>
      <c r="E21" s="14">
        <v>256</v>
      </c>
      <c r="F21" s="14">
        <v>210</v>
      </c>
      <c r="G21" s="14">
        <v>573</v>
      </c>
      <c r="H21" s="14">
        <v>209</v>
      </c>
      <c r="I21" s="14">
        <v>310</v>
      </c>
      <c r="J21" s="14">
        <v>607</v>
      </c>
      <c r="K21" s="14"/>
      <c r="L21" s="14"/>
      <c r="M21" s="14"/>
      <c r="N21" s="14"/>
      <c r="O21" s="15"/>
      <c r="P21" s="16">
        <f t="shared" si="2"/>
        <v>2420</v>
      </c>
      <c r="Q21" s="17">
        <f t="shared" si="0"/>
        <v>4.2946636142611225E-2</v>
      </c>
      <c r="S21" s="18"/>
      <c r="T21" s="19"/>
      <c r="U21" s="20" t="s">
        <v>43</v>
      </c>
      <c r="V21" s="21"/>
      <c r="W21" s="22" t="s">
        <v>44</v>
      </c>
      <c r="X21" s="27">
        <v>26674</v>
      </c>
      <c r="Y21" s="28"/>
      <c r="Z21" s="96">
        <f t="shared" si="1"/>
        <v>0.47337131093719498</v>
      </c>
      <c r="AA21" s="97"/>
      <c r="AB21" s="25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</row>
    <row r="22" spans="1:47" ht="23.25" customHeight="1" x14ac:dyDescent="0.3">
      <c r="A22" s="13">
        <v>7</v>
      </c>
      <c r="B22" s="94" t="s">
        <v>45</v>
      </c>
      <c r="C22" s="95"/>
      <c r="D22" s="14">
        <v>82</v>
      </c>
      <c r="E22" s="14">
        <v>122</v>
      </c>
      <c r="F22" s="14">
        <v>203</v>
      </c>
      <c r="G22" s="14">
        <v>113</v>
      </c>
      <c r="H22" s="14">
        <v>201</v>
      </c>
      <c r="I22" s="14">
        <v>362</v>
      </c>
      <c r="J22" s="14">
        <v>135</v>
      </c>
      <c r="K22" s="14"/>
      <c r="L22" s="14"/>
      <c r="M22" s="14"/>
      <c r="N22" s="14"/>
      <c r="O22" s="15"/>
      <c r="P22" s="16">
        <f t="shared" si="2"/>
        <v>1218</v>
      </c>
      <c r="Q22" s="17">
        <f t="shared" si="0"/>
        <v>2.1615290422190278E-2</v>
      </c>
      <c r="S22" s="18"/>
      <c r="T22" s="19"/>
      <c r="U22" s="20" t="s">
        <v>46</v>
      </c>
      <c r="V22" s="21"/>
      <c r="W22" s="22" t="s">
        <v>47</v>
      </c>
      <c r="X22" s="27">
        <v>4626</v>
      </c>
      <c r="Y22" s="28"/>
      <c r="Z22" s="96">
        <f t="shared" si="1"/>
        <v>8.2095511899057658E-2</v>
      </c>
      <c r="AA22" s="97"/>
      <c r="AB22" s="25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</row>
    <row r="23" spans="1:47" ht="23.25" customHeight="1" x14ac:dyDescent="0.3">
      <c r="A23" s="13">
        <v>8</v>
      </c>
      <c r="B23" s="94" t="s">
        <v>48</v>
      </c>
      <c r="C23" s="95"/>
      <c r="D23" s="14">
        <v>33</v>
      </c>
      <c r="E23" s="14">
        <v>25</v>
      </c>
      <c r="F23" s="14">
        <v>160</v>
      </c>
      <c r="G23" s="14">
        <v>19</v>
      </c>
      <c r="H23" s="14">
        <v>303</v>
      </c>
      <c r="I23" s="14">
        <v>91</v>
      </c>
      <c r="J23" s="14">
        <v>129</v>
      </c>
      <c r="K23" s="14"/>
      <c r="L23" s="14"/>
      <c r="M23" s="14"/>
      <c r="N23" s="14"/>
      <c r="O23" s="15"/>
      <c r="P23" s="16">
        <f t="shared" si="2"/>
        <v>760</v>
      </c>
      <c r="Q23" s="17">
        <f t="shared" si="0"/>
        <v>1.3487373334043195E-2</v>
      </c>
      <c r="S23" s="18"/>
      <c r="T23" s="19"/>
      <c r="U23" s="20" t="s">
        <v>49</v>
      </c>
      <c r="V23" s="21"/>
      <c r="W23" s="22"/>
      <c r="X23" s="27">
        <v>318</v>
      </c>
      <c r="Y23" s="28"/>
      <c r="Z23" s="96">
        <f t="shared" si="1"/>
        <v>5.6434009476654425E-3</v>
      </c>
      <c r="AA23" s="97"/>
      <c r="AB23" s="25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</row>
    <row r="24" spans="1:47" ht="23.25" customHeight="1" x14ac:dyDescent="0.3">
      <c r="A24" s="13">
        <v>9</v>
      </c>
      <c r="B24" s="94" t="s">
        <v>50</v>
      </c>
      <c r="C24" s="95"/>
      <c r="D24" s="14">
        <v>47</v>
      </c>
      <c r="E24" s="14">
        <v>17</v>
      </c>
      <c r="F24" s="14">
        <v>251</v>
      </c>
      <c r="G24" s="14">
        <v>127</v>
      </c>
      <c r="H24" s="14">
        <v>194</v>
      </c>
      <c r="I24" s="14">
        <v>95</v>
      </c>
      <c r="J24" s="14">
        <v>87</v>
      </c>
      <c r="K24" s="14"/>
      <c r="L24" s="14"/>
      <c r="M24" s="14"/>
      <c r="N24" s="14"/>
      <c r="O24" s="15"/>
      <c r="P24" s="16">
        <f t="shared" si="2"/>
        <v>818</v>
      </c>
      <c r="Q24" s="17">
        <f t="shared" si="0"/>
        <v>1.4516672877957017E-2</v>
      </c>
      <c r="S24" s="18"/>
      <c r="T24" s="19"/>
      <c r="U24" s="29" t="s">
        <v>2</v>
      </c>
      <c r="V24" s="30"/>
      <c r="W24" s="31"/>
      <c r="X24" s="32">
        <f>+SUM(X16:X23)</f>
        <v>56349</v>
      </c>
      <c r="Y24" s="32"/>
      <c r="Z24" s="108">
        <v>1</v>
      </c>
      <c r="AA24" s="109"/>
      <c r="AB24" s="25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</row>
    <row r="25" spans="1:47" ht="23.25" customHeight="1" x14ac:dyDescent="0.3">
      <c r="A25" s="13">
        <v>10</v>
      </c>
      <c r="B25" s="94" t="s">
        <v>51</v>
      </c>
      <c r="C25" s="95"/>
      <c r="D25" s="14">
        <v>70</v>
      </c>
      <c r="E25" s="14">
        <v>52</v>
      </c>
      <c r="F25" s="14">
        <v>409</v>
      </c>
      <c r="G25" s="14">
        <v>146</v>
      </c>
      <c r="H25" s="14">
        <v>487</v>
      </c>
      <c r="I25" s="14">
        <v>270</v>
      </c>
      <c r="J25" s="14">
        <v>671</v>
      </c>
      <c r="K25" s="14"/>
      <c r="L25" s="14"/>
      <c r="M25" s="14"/>
      <c r="N25" s="14"/>
      <c r="O25" s="15"/>
      <c r="P25" s="16">
        <f t="shared" si="2"/>
        <v>2105</v>
      </c>
      <c r="Q25" s="17">
        <f t="shared" si="0"/>
        <v>3.7356474826527535E-2</v>
      </c>
      <c r="S25" s="18"/>
      <c r="T25" s="19"/>
      <c r="AB25" s="25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</row>
    <row r="26" spans="1:47" ht="23.25" customHeight="1" x14ac:dyDescent="0.3">
      <c r="A26" s="13">
        <v>11</v>
      </c>
      <c r="B26" s="94" t="s">
        <v>52</v>
      </c>
      <c r="C26" s="95"/>
      <c r="D26" s="14">
        <v>9</v>
      </c>
      <c r="E26" s="14">
        <v>24</v>
      </c>
      <c r="F26" s="14">
        <v>272</v>
      </c>
      <c r="G26" s="14">
        <v>144</v>
      </c>
      <c r="H26" s="14">
        <v>143</v>
      </c>
      <c r="I26" s="14">
        <v>221</v>
      </c>
      <c r="J26" s="14">
        <v>137</v>
      </c>
      <c r="K26" s="14"/>
      <c r="L26" s="14"/>
      <c r="M26" s="14"/>
      <c r="N26" s="14"/>
      <c r="O26" s="15"/>
      <c r="P26" s="16">
        <f t="shared" si="2"/>
        <v>950</v>
      </c>
      <c r="Q26" s="17">
        <f t="shared" si="0"/>
        <v>1.6859216667553995E-2</v>
      </c>
      <c r="S26" s="18"/>
      <c r="T26" s="19"/>
      <c r="AB26" s="25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</row>
    <row r="27" spans="1:47" ht="23.25" customHeight="1" x14ac:dyDescent="0.3">
      <c r="A27" s="13">
        <v>12</v>
      </c>
      <c r="B27" s="94" t="s">
        <v>53</v>
      </c>
      <c r="C27" s="95"/>
      <c r="D27" s="14">
        <v>65</v>
      </c>
      <c r="E27" s="14">
        <v>244</v>
      </c>
      <c r="F27" s="14">
        <v>227</v>
      </c>
      <c r="G27" s="14">
        <v>256</v>
      </c>
      <c r="H27" s="14">
        <v>388</v>
      </c>
      <c r="I27" s="14">
        <v>330</v>
      </c>
      <c r="J27" s="14">
        <v>503</v>
      </c>
      <c r="K27" s="14"/>
      <c r="L27" s="14"/>
      <c r="M27" s="14"/>
      <c r="N27" s="14"/>
      <c r="O27" s="15"/>
      <c r="P27" s="16">
        <f t="shared" si="2"/>
        <v>2013</v>
      </c>
      <c r="Q27" s="17">
        <f t="shared" si="0"/>
        <v>3.5723792791353882E-2</v>
      </c>
      <c r="S27" s="18"/>
      <c r="T27" s="19"/>
      <c r="V27" s="33"/>
      <c r="W27" s="33"/>
      <c r="X27" s="33"/>
      <c r="Y27" s="33"/>
      <c r="Z27" s="33"/>
      <c r="AA27" s="33"/>
      <c r="AB27" s="25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</row>
    <row r="28" spans="1:47" ht="23.25" customHeight="1" x14ac:dyDescent="0.3">
      <c r="A28" s="13">
        <v>13</v>
      </c>
      <c r="B28" s="94" t="s">
        <v>54</v>
      </c>
      <c r="C28" s="95"/>
      <c r="D28" s="14">
        <v>74</v>
      </c>
      <c r="E28" s="14">
        <v>43</v>
      </c>
      <c r="F28" s="14">
        <v>115</v>
      </c>
      <c r="G28" s="14">
        <v>272</v>
      </c>
      <c r="H28" s="14">
        <v>122</v>
      </c>
      <c r="I28" s="14">
        <v>203</v>
      </c>
      <c r="J28" s="14">
        <v>294</v>
      </c>
      <c r="K28" s="14"/>
      <c r="L28" s="14"/>
      <c r="M28" s="14"/>
      <c r="N28" s="14"/>
      <c r="O28" s="15"/>
      <c r="P28" s="16">
        <f t="shared" si="2"/>
        <v>1123</v>
      </c>
      <c r="Q28" s="17">
        <f t="shared" si="0"/>
        <v>1.9929368755434881E-2</v>
      </c>
      <c r="S28" s="18"/>
      <c r="T28" s="19"/>
      <c r="V28" s="34"/>
      <c r="W28" s="34"/>
      <c r="X28" s="34"/>
      <c r="Y28" s="34"/>
      <c r="Z28" s="33"/>
      <c r="AA28" s="33"/>
      <c r="AB28" s="25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</row>
    <row r="29" spans="1:47" ht="23.25" customHeight="1" x14ac:dyDescent="0.3">
      <c r="A29" s="13">
        <v>14</v>
      </c>
      <c r="B29" s="94" t="s">
        <v>55</v>
      </c>
      <c r="C29" s="95"/>
      <c r="D29" s="14">
        <v>72</v>
      </c>
      <c r="E29" s="14">
        <v>57</v>
      </c>
      <c r="F29" s="14">
        <v>275</v>
      </c>
      <c r="G29" s="14">
        <v>87</v>
      </c>
      <c r="H29" s="14">
        <v>269</v>
      </c>
      <c r="I29" s="14">
        <v>250</v>
      </c>
      <c r="J29" s="14">
        <v>372</v>
      </c>
      <c r="K29" s="14"/>
      <c r="L29" s="14"/>
      <c r="M29" s="14"/>
      <c r="N29" s="14"/>
      <c r="O29" s="15"/>
      <c r="P29" s="16">
        <f t="shared" si="2"/>
        <v>1382</v>
      </c>
      <c r="Q29" s="17">
        <f t="shared" si="0"/>
        <v>2.4525723615325914E-2</v>
      </c>
      <c r="S29" s="35"/>
      <c r="T29" s="36"/>
      <c r="U29" s="37"/>
      <c r="V29" s="37"/>
      <c r="W29" s="37"/>
      <c r="X29" s="37"/>
      <c r="Y29" s="37"/>
      <c r="AB29" s="38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</row>
    <row r="30" spans="1:47" ht="23.25" customHeight="1" x14ac:dyDescent="0.3">
      <c r="A30" s="13">
        <v>15</v>
      </c>
      <c r="B30" s="94" t="s">
        <v>56</v>
      </c>
      <c r="C30" s="95"/>
      <c r="D30" s="14">
        <v>68</v>
      </c>
      <c r="E30" s="14">
        <v>54</v>
      </c>
      <c r="F30" s="14">
        <v>367</v>
      </c>
      <c r="G30" s="14">
        <v>303</v>
      </c>
      <c r="H30" s="14">
        <v>260</v>
      </c>
      <c r="I30" s="14">
        <v>193</v>
      </c>
      <c r="J30" s="14">
        <v>275</v>
      </c>
      <c r="K30" s="14"/>
      <c r="L30" s="14"/>
      <c r="M30" s="14"/>
      <c r="N30" s="14"/>
      <c r="O30" s="15"/>
      <c r="P30" s="16">
        <f t="shared" si="2"/>
        <v>1520</v>
      </c>
      <c r="Q30" s="17">
        <f t="shared" si="0"/>
        <v>2.6974746668086389E-2</v>
      </c>
      <c r="S30" s="39"/>
      <c r="T30" s="40"/>
      <c r="U30" s="37"/>
      <c r="V30" s="37"/>
      <c r="W30" s="37"/>
      <c r="X30" s="37"/>
      <c r="Y30" s="37"/>
      <c r="AB30" s="41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</row>
    <row r="31" spans="1:47" ht="23.25" customHeight="1" x14ac:dyDescent="0.3">
      <c r="A31" s="13">
        <v>16</v>
      </c>
      <c r="B31" s="94" t="s">
        <v>57</v>
      </c>
      <c r="C31" s="95"/>
      <c r="D31" s="14">
        <v>9</v>
      </c>
      <c r="E31" s="14">
        <v>68</v>
      </c>
      <c r="F31" s="14">
        <v>356</v>
      </c>
      <c r="G31" s="14">
        <v>253</v>
      </c>
      <c r="H31" s="14">
        <v>618</v>
      </c>
      <c r="I31" s="14">
        <v>137</v>
      </c>
      <c r="J31" s="14">
        <v>337</v>
      </c>
      <c r="K31" s="14"/>
      <c r="L31" s="14"/>
      <c r="M31" s="14"/>
      <c r="N31" s="14"/>
      <c r="O31" s="15"/>
      <c r="P31" s="16">
        <f t="shared" si="2"/>
        <v>1778</v>
      </c>
      <c r="Q31" s="17">
        <f t="shared" si="0"/>
        <v>3.1553354984116842E-2</v>
      </c>
      <c r="S31" s="10"/>
      <c r="T31" s="10"/>
      <c r="AB31" s="10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</row>
    <row r="32" spans="1:47" ht="23.25" customHeight="1" x14ac:dyDescent="0.3">
      <c r="A32" s="13">
        <v>17</v>
      </c>
      <c r="B32" s="94" t="s">
        <v>58</v>
      </c>
      <c r="C32" s="95"/>
      <c r="D32" s="14">
        <v>29</v>
      </c>
      <c r="E32" s="14">
        <v>207</v>
      </c>
      <c r="F32" s="14">
        <v>103</v>
      </c>
      <c r="G32" s="14">
        <v>54</v>
      </c>
      <c r="H32" s="14">
        <v>340</v>
      </c>
      <c r="I32" s="14">
        <v>181</v>
      </c>
      <c r="J32" s="14">
        <v>231</v>
      </c>
      <c r="K32" s="14"/>
      <c r="L32" s="14"/>
      <c r="M32" s="14"/>
      <c r="N32" s="14"/>
      <c r="O32" s="15"/>
      <c r="P32" s="16">
        <f t="shared" si="2"/>
        <v>1145</v>
      </c>
      <c r="Q32" s="17">
        <f t="shared" si="0"/>
        <v>2.031979272036771E-2</v>
      </c>
      <c r="S32" s="10"/>
      <c r="T32" s="10"/>
      <c r="AB32" s="10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</row>
    <row r="33" spans="1:47" ht="23.25" customHeight="1" x14ac:dyDescent="0.3">
      <c r="A33" s="13">
        <v>18</v>
      </c>
      <c r="B33" s="94" t="s">
        <v>59</v>
      </c>
      <c r="C33" s="95"/>
      <c r="D33" s="14">
        <v>21</v>
      </c>
      <c r="E33" s="14">
        <v>45</v>
      </c>
      <c r="F33" s="14">
        <v>243</v>
      </c>
      <c r="G33" s="14">
        <v>60</v>
      </c>
      <c r="H33" s="14">
        <v>179</v>
      </c>
      <c r="I33" s="14">
        <v>50</v>
      </c>
      <c r="J33" s="14">
        <v>307</v>
      </c>
      <c r="K33" s="14"/>
      <c r="L33" s="14"/>
      <c r="M33" s="14"/>
      <c r="N33" s="14"/>
      <c r="O33" s="15"/>
      <c r="P33" s="16">
        <f t="shared" si="2"/>
        <v>905</v>
      </c>
      <c r="Q33" s="17">
        <f t="shared" si="0"/>
        <v>1.6060622193827753E-2</v>
      </c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</row>
    <row r="34" spans="1:47" ht="23.25" customHeight="1" x14ac:dyDescent="0.3">
      <c r="A34" s="13">
        <v>19</v>
      </c>
      <c r="B34" s="94" t="s">
        <v>60</v>
      </c>
      <c r="C34" s="95"/>
      <c r="D34" s="14">
        <v>129</v>
      </c>
      <c r="E34" s="14">
        <v>138</v>
      </c>
      <c r="F34" s="14">
        <v>177</v>
      </c>
      <c r="G34" s="14">
        <v>226</v>
      </c>
      <c r="H34" s="14">
        <v>416</v>
      </c>
      <c r="I34" s="14">
        <v>670</v>
      </c>
      <c r="J34" s="14">
        <v>462</v>
      </c>
      <c r="K34" s="14"/>
      <c r="L34" s="14"/>
      <c r="M34" s="14"/>
      <c r="N34" s="14"/>
      <c r="O34" s="15"/>
      <c r="P34" s="16">
        <f t="shared" si="2"/>
        <v>2218</v>
      </c>
      <c r="Q34" s="17">
        <f t="shared" si="0"/>
        <v>3.9361834282773428E-2</v>
      </c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</row>
    <row r="35" spans="1:47" ht="23.25" customHeight="1" x14ac:dyDescent="0.3">
      <c r="A35" s="13">
        <v>20</v>
      </c>
      <c r="B35" s="94" t="s">
        <v>61</v>
      </c>
      <c r="C35" s="95"/>
      <c r="D35" s="14">
        <v>47</v>
      </c>
      <c r="E35" s="14">
        <v>83</v>
      </c>
      <c r="F35" s="14">
        <v>235</v>
      </c>
      <c r="G35" s="14">
        <v>115</v>
      </c>
      <c r="H35" s="14">
        <v>203</v>
      </c>
      <c r="I35" s="14">
        <v>57</v>
      </c>
      <c r="J35" s="14">
        <v>275</v>
      </c>
      <c r="K35" s="14"/>
      <c r="L35" s="14"/>
      <c r="M35" s="14"/>
      <c r="N35" s="14"/>
      <c r="O35" s="15"/>
      <c r="P35" s="16">
        <f t="shared" si="2"/>
        <v>1015</v>
      </c>
      <c r="Q35" s="17">
        <f t="shared" si="0"/>
        <v>1.8012742018491897E-2</v>
      </c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</row>
    <row r="36" spans="1:47" ht="23.25" customHeight="1" x14ac:dyDescent="0.3">
      <c r="A36" s="13">
        <v>21</v>
      </c>
      <c r="B36" s="94" t="s">
        <v>62</v>
      </c>
      <c r="C36" s="95"/>
      <c r="D36" s="14">
        <v>0</v>
      </c>
      <c r="E36" s="14">
        <v>77</v>
      </c>
      <c r="F36" s="14">
        <v>62</v>
      </c>
      <c r="G36" s="14">
        <v>0</v>
      </c>
      <c r="H36" s="14">
        <v>47</v>
      </c>
      <c r="I36" s="14">
        <v>90</v>
      </c>
      <c r="J36" s="14">
        <v>106</v>
      </c>
      <c r="K36" s="14"/>
      <c r="L36" s="14"/>
      <c r="M36" s="14"/>
      <c r="N36" s="14"/>
      <c r="O36" s="15"/>
      <c r="P36" s="16">
        <f t="shared" si="2"/>
        <v>382</v>
      </c>
      <c r="Q36" s="17">
        <f t="shared" si="0"/>
        <v>6.7791797547427637E-3</v>
      </c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</row>
    <row r="37" spans="1:47" ht="23.25" customHeight="1" x14ac:dyDescent="0.3">
      <c r="A37" s="13">
        <v>22</v>
      </c>
      <c r="B37" s="94" t="s">
        <v>63</v>
      </c>
      <c r="C37" s="95"/>
      <c r="D37" s="14">
        <v>67</v>
      </c>
      <c r="E37" s="14">
        <v>113</v>
      </c>
      <c r="F37" s="14">
        <v>239</v>
      </c>
      <c r="G37" s="14">
        <v>244</v>
      </c>
      <c r="H37" s="14">
        <v>74</v>
      </c>
      <c r="I37" s="14">
        <v>171</v>
      </c>
      <c r="J37" s="14">
        <v>227</v>
      </c>
      <c r="K37" s="14"/>
      <c r="L37" s="14"/>
      <c r="M37" s="14"/>
      <c r="N37" s="14"/>
      <c r="O37" s="15"/>
      <c r="P37" s="16">
        <f t="shared" si="2"/>
        <v>1135</v>
      </c>
      <c r="Q37" s="17">
        <f t="shared" si="0"/>
        <v>2.0142327281761876E-2</v>
      </c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</row>
    <row r="38" spans="1:47" ht="23.25" customHeight="1" x14ac:dyDescent="0.3">
      <c r="A38" s="13">
        <v>23</v>
      </c>
      <c r="B38" s="94" t="s">
        <v>64</v>
      </c>
      <c r="C38" s="95"/>
      <c r="D38" s="42" t="s">
        <v>65</v>
      </c>
      <c r="E38" s="42" t="s">
        <v>65</v>
      </c>
      <c r="F38" s="42" t="s">
        <v>65</v>
      </c>
      <c r="G38" s="42" t="s">
        <v>65</v>
      </c>
      <c r="H38" s="42" t="s">
        <v>65</v>
      </c>
      <c r="I38" s="14">
        <v>122</v>
      </c>
      <c r="J38" s="14">
        <v>0</v>
      </c>
      <c r="K38" s="14"/>
      <c r="L38" s="14"/>
      <c r="M38" s="14"/>
      <c r="N38" s="14"/>
      <c r="O38" s="15"/>
      <c r="P38" s="16">
        <f t="shared" si="2"/>
        <v>122</v>
      </c>
      <c r="Q38" s="17">
        <f t="shared" si="0"/>
        <v>2.1650783509911445E-3</v>
      </c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</row>
    <row r="39" spans="1:47" ht="23.25" customHeight="1" x14ac:dyDescent="0.3">
      <c r="A39" s="13">
        <v>24</v>
      </c>
      <c r="B39" s="94" t="s">
        <v>66</v>
      </c>
      <c r="C39" s="95"/>
      <c r="D39" s="14">
        <v>108</v>
      </c>
      <c r="E39" s="14">
        <v>86</v>
      </c>
      <c r="F39" s="14">
        <v>162</v>
      </c>
      <c r="G39" s="14">
        <v>48</v>
      </c>
      <c r="H39" s="14">
        <v>96</v>
      </c>
      <c r="I39" s="14">
        <v>132</v>
      </c>
      <c r="J39" s="14">
        <v>137</v>
      </c>
      <c r="K39" s="14"/>
      <c r="L39" s="14"/>
      <c r="M39" s="14"/>
      <c r="N39" s="14"/>
      <c r="O39" s="15"/>
      <c r="P39" s="16">
        <f t="shared" si="2"/>
        <v>769</v>
      </c>
      <c r="Q39" s="17">
        <f t="shared" si="0"/>
        <v>1.3647092228788443E-2</v>
      </c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</row>
    <row r="40" spans="1:47" ht="23.25" customHeight="1" x14ac:dyDescent="0.3">
      <c r="A40" s="13">
        <v>25</v>
      </c>
      <c r="B40" s="94" t="s">
        <v>67</v>
      </c>
      <c r="C40" s="95"/>
      <c r="D40" s="14">
        <v>18</v>
      </c>
      <c r="E40" s="14">
        <v>102</v>
      </c>
      <c r="F40" s="14">
        <v>117</v>
      </c>
      <c r="G40" s="14">
        <v>95</v>
      </c>
      <c r="H40" s="14">
        <v>37</v>
      </c>
      <c r="I40" s="14">
        <v>286</v>
      </c>
      <c r="J40" s="14">
        <v>45</v>
      </c>
      <c r="K40" s="14"/>
      <c r="L40" s="14"/>
      <c r="M40" s="14"/>
      <c r="N40" s="14"/>
      <c r="O40" s="15"/>
      <c r="P40" s="16">
        <f t="shared" si="2"/>
        <v>700</v>
      </c>
      <c r="Q40" s="17">
        <f t="shared" si="0"/>
        <v>1.2422580702408205E-2</v>
      </c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</row>
    <row r="41" spans="1:47" ht="23.25" customHeight="1" x14ac:dyDescent="0.3">
      <c r="A41" s="13">
        <v>26</v>
      </c>
      <c r="B41" s="94" t="s">
        <v>68</v>
      </c>
      <c r="C41" s="95"/>
      <c r="D41" s="14">
        <v>15</v>
      </c>
      <c r="E41" s="14">
        <v>40</v>
      </c>
      <c r="F41" s="14">
        <v>147</v>
      </c>
      <c r="G41" s="14">
        <v>195</v>
      </c>
      <c r="H41" s="14">
        <v>90</v>
      </c>
      <c r="I41" s="14">
        <v>209</v>
      </c>
      <c r="J41" s="14">
        <v>207</v>
      </c>
      <c r="K41" s="14"/>
      <c r="L41" s="14"/>
      <c r="M41" s="14"/>
      <c r="N41" s="14"/>
      <c r="O41" s="15"/>
      <c r="P41" s="16">
        <f t="shared" si="2"/>
        <v>903</v>
      </c>
      <c r="Q41" s="17">
        <f t="shared" si="0"/>
        <v>1.6025129106106584E-2</v>
      </c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</row>
    <row r="42" spans="1:47" ht="23.25" customHeight="1" x14ac:dyDescent="0.3">
      <c r="A42" s="13">
        <v>27</v>
      </c>
      <c r="B42" s="94" t="s">
        <v>69</v>
      </c>
      <c r="C42" s="95"/>
      <c r="D42" s="14">
        <v>61</v>
      </c>
      <c r="E42" s="14">
        <v>141</v>
      </c>
      <c r="F42" s="14">
        <v>179</v>
      </c>
      <c r="G42" s="14">
        <v>8</v>
      </c>
      <c r="H42" s="14">
        <v>130</v>
      </c>
      <c r="I42" s="14">
        <v>157</v>
      </c>
      <c r="J42" s="14">
        <v>131</v>
      </c>
      <c r="K42" s="14"/>
      <c r="L42" s="14"/>
      <c r="M42" s="14"/>
      <c r="N42" s="14"/>
      <c r="O42" s="15"/>
      <c r="P42" s="16">
        <f t="shared" si="2"/>
        <v>807</v>
      </c>
      <c r="Q42" s="17">
        <f t="shared" si="0"/>
        <v>1.4321460895490603E-2</v>
      </c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</row>
    <row r="43" spans="1:47" ht="23.25" customHeight="1" x14ac:dyDescent="0.3">
      <c r="A43" s="13">
        <v>28</v>
      </c>
      <c r="B43" s="94" t="s">
        <v>70</v>
      </c>
      <c r="C43" s="95"/>
      <c r="D43" s="14">
        <v>0</v>
      </c>
      <c r="E43" s="14">
        <v>0</v>
      </c>
      <c r="F43" s="14">
        <v>979</v>
      </c>
      <c r="G43" s="14">
        <v>508</v>
      </c>
      <c r="H43" s="14">
        <v>0</v>
      </c>
      <c r="I43" s="14">
        <v>412</v>
      </c>
      <c r="J43" s="14">
        <v>107</v>
      </c>
      <c r="K43" s="14"/>
      <c r="L43" s="14"/>
      <c r="M43" s="14"/>
      <c r="N43" s="14"/>
      <c r="O43" s="15"/>
      <c r="P43" s="16">
        <f t="shared" si="2"/>
        <v>2006</v>
      </c>
      <c r="Q43" s="17">
        <f t="shared" si="0"/>
        <v>3.5599566984329804E-2</v>
      </c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</row>
    <row r="44" spans="1:47" ht="23.25" customHeight="1" x14ac:dyDescent="0.3">
      <c r="A44" s="13">
        <v>29</v>
      </c>
      <c r="B44" s="94" t="s">
        <v>71</v>
      </c>
      <c r="C44" s="95"/>
      <c r="D44" s="14">
        <v>24</v>
      </c>
      <c r="E44" s="14">
        <v>0</v>
      </c>
      <c r="F44" s="14">
        <v>718</v>
      </c>
      <c r="G44" s="14">
        <v>402</v>
      </c>
      <c r="H44" s="14">
        <v>0</v>
      </c>
      <c r="I44" s="14">
        <v>251</v>
      </c>
      <c r="J44" s="14">
        <v>24</v>
      </c>
      <c r="K44" s="14"/>
      <c r="L44" s="14"/>
      <c r="M44" s="14"/>
      <c r="N44" s="14"/>
      <c r="O44" s="15"/>
      <c r="P44" s="16">
        <f t="shared" si="2"/>
        <v>1419</v>
      </c>
      <c r="Q44" s="17">
        <f t="shared" si="0"/>
        <v>2.5182345738167491E-2</v>
      </c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</row>
    <row r="45" spans="1:47" ht="23.25" customHeight="1" x14ac:dyDescent="0.3">
      <c r="A45" s="13">
        <v>30</v>
      </c>
      <c r="B45" s="94" t="s">
        <v>72</v>
      </c>
      <c r="C45" s="95"/>
      <c r="D45" s="14">
        <v>0</v>
      </c>
      <c r="E45" s="14">
        <v>0</v>
      </c>
      <c r="F45" s="14">
        <v>1283</v>
      </c>
      <c r="G45" s="14">
        <v>288</v>
      </c>
      <c r="H45" s="14">
        <v>0</v>
      </c>
      <c r="I45" s="14">
        <v>758</v>
      </c>
      <c r="J45" s="14">
        <v>252</v>
      </c>
      <c r="K45" s="14"/>
      <c r="L45" s="14"/>
      <c r="M45" s="14"/>
      <c r="N45" s="14"/>
      <c r="O45" s="15"/>
      <c r="P45" s="16">
        <f t="shared" si="2"/>
        <v>2581</v>
      </c>
      <c r="Q45" s="17">
        <f t="shared" si="0"/>
        <v>4.5803829704165112E-2</v>
      </c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</row>
    <row r="46" spans="1:47" ht="23.25" customHeight="1" x14ac:dyDescent="0.3">
      <c r="A46" s="13">
        <v>31</v>
      </c>
      <c r="B46" s="94" t="s">
        <v>73</v>
      </c>
      <c r="C46" s="95"/>
      <c r="D46" s="14">
        <v>0</v>
      </c>
      <c r="E46" s="14">
        <v>0</v>
      </c>
      <c r="F46" s="14">
        <v>113</v>
      </c>
      <c r="G46" s="14">
        <v>5</v>
      </c>
      <c r="H46" s="14">
        <v>0</v>
      </c>
      <c r="I46" s="14">
        <v>222</v>
      </c>
      <c r="J46" s="14">
        <v>710</v>
      </c>
      <c r="K46" s="14"/>
      <c r="L46" s="14"/>
      <c r="M46" s="14"/>
      <c r="N46" s="14"/>
      <c r="O46" s="15"/>
      <c r="P46" s="16">
        <f t="shared" si="2"/>
        <v>1050</v>
      </c>
      <c r="Q46" s="17">
        <f t="shared" si="0"/>
        <v>1.8633871053612309E-2</v>
      </c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</row>
    <row r="47" spans="1:47" ht="23.25" customHeight="1" x14ac:dyDescent="0.3">
      <c r="A47" s="13">
        <v>32</v>
      </c>
      <c r="B47" s="94" t="s">
        <v>74</v>
      </c>
      <c r="C47" s="95"/>
      <c r="D47" s="14">
        <v>13</v>
      </c>
      <c r="E47" s="14">
        <v>6</v>
      </c>
      <c r="F47" s="14">
        <v>315</v>
      </c>
      <c r="G47" s="14">
        <v>98</v>
      </c>
      <c r="H47" s="14">
        <v>153</v>
      </c>
      <c r="I47" s="14">
        <v>138</v>
      </c>
      <c r="J47" s="14">
        <v>156</v>
      </c>
      <c r="K47" s="14"/>
      <c r="L47" s="14"/>
      <c r="M47" s="14"/>
      <c r="N47" s="14"/>
      <c r="O47" s="15"/>
      <c r="P47" s="16">
        <f t="shared" si="2"/>
        <v>879</v>
      </c>
      <c r="Q47" s="17">
        <f t="shared" si="0"/>
        <v>1.5599212053452591E-2</v>
      </c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</row>
    <row r="48" spans="1:47" ht="23.25" customHeight="1" x14ac:dyDescent="0.3">
      <c r="A48" s="13">
        <v>33</v>
      </c>
      <c r="B48" s="94" t="s">
        <v>75</v>
      </c>
      <c r="C48" s="95"/>
      <c r="D48" s="14">
        <v>112</v>
      </c>
      <c r="E48" s="14">
        <v>123</v>
      </c>
      <c r="F48" s="14">
        <v>515</v>
      </c>
      <c r="G48" s="14">
        <v>168</v>
      </c>
      <c r="H48" s="14">
        <v>308</v>
      </c>
      <c r="I48" s="14">
        <v>154</v>
      </c>
      <c r="J48" s="14">
        <v>271</v>
      </c>
      <c r="K48" s="14"/>
      <c r="L48" s="14"/>
      <c r="M48" s="14"/>
      <c r="N48" s="14"/>
      <c r="O48" s="15"/>
      <c r="P48" s="16">
        <f t="shared" si="2"/>
        <v>1651</v>
      </c>
      <c r="Q48" s="17">
        <f t="shared" si="0"/>
        <v>2.9299543913822782E-2</v>
      </c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</row>
    <row r="49" spans="1:47" ht="23.25" customHeight="1" x14ac:dyDescent="0.3">
      <c r="A49" s="13">
        <v>34</v>
      </c>
      <c r="B49" s="94" t="s">
        <v>76</v>
      </c>
      <c r="C49" s="95"/>
      <c r="D49" s="14">
        <v>31</v>
      </c>
      <c r="E49" s="14">
        <v>59</v>
      </c>
      <c r="F49" s="14">
        <v>80</v>
      </c>
      <c r="G49" s="14">
        <v>54</v>
      </c>
      <c r="H49" s="14">
        <v>120</v>
      </c>
      <c r="I49" s="14">
        <v>136</v>
      </c>
      <c r="J49" s="14">
        <v>166</v>
      </c>
      <c r="K49" s="14"/>
      <c r="L49" s="14"/>
      <c r="M49" s="14"/>
      <c r="N49" s="14"/>
      <c r="O49" s="15"/>
      <c r="P49" s="16">
        <f t="shared" si="2"/>
        <v>646</v>
      </c>
      <c r="Q49" s="17">
        <f t="shared" si="0"/>
        <v>1.1464267333936715E-2</v>
      </c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</row>
    <row r="50" spans="1:47" ht="23.25" customHeight="1" x14ac:dyDescent="0.3">
      <c r="A50" s="13">
        <v>35</v>
      </c>
      <c r="B50" s="94" t="s">
        <v>77</v>
      </c>
      <c r="C50" s="95"/>
      <c r="D50" s="14">
        <v>24</v>
      </c>
      <c r="E50" s="14">
        <v>52</v>
      </c>
      <c r="F50" s="14">
        <v>128</v>
      </c>
      <c r="G50" s="14">
        <v>204</v>
      </c>
      <c r="H50" s="14">
        <v>50</v>
      </c>
      <c r="I50" s="14">
        <v>280</v>
      </c>
      <c r="J50" s="14">
        <v>158</v>
      </c>
      <c r="K50" s="14"/>
      <c r="L50" s="14"/>
      <c r="M50" s="14"/>
      <c r="N50" s="14"/>
      <c r="O50" s="15"/>
      <c r="P50" s="16">
        <f t="shared" si="2"/>
        <v>896</v>
      </c>
      <c r="Q50" s="17">
        <f t="shared" si="0"/>
        <v>1.5900903299082503E-2</v>
      </c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</row>
    <row r="51" spans="1:47" ht="23.25" customHeight="1" x14ac:dyDescent="0.3">
      <c r="A51" s="13">
        <v>36</v>
      </c>
      <c r="B51" s="94" t="s">
        <v>78</v>
      </c>
      <c r="C51" s="95"/>
      <c r="D51" s="14">
        <v>94</v>
      </c>
      <c r="E51" s="14">
        <v>41</v>
      </c>
      <c r="F51" s="14">
        <v>187</v>
      </c>
      <c r="G51" s="14">
        <v>276</v>
      </c>
      <c r="H51" s="14">
        <v>214</v>
      </c>
      <c r="I51" s="14">
        <v>255</v>
      </c>
      <c r="J51" s="14">
        <v>289</v>
      </c>
      <c r="K51" s="14"/>
      <c r="L51" s="14"/>
      <c r="M51" s="14"/>
      <c r="N51" s="14"/>
      <c r="O51" s="15"/>
      <c r="P51" s="16">
        <f t="shared" si="2"/>
        <v>1356</v>
      </c>
      <c r="Q51" s="17">
        <f t="shared" si="0"/>
        <v>2.4064313474950753E-2</v>
      </c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</row>
    <row r="52" spans="1:47" ht="23.25" customHeight="1" x14ac:dyDescent="0.3">
      <c r="A52" s="13">
        <v>37</v>
      </c>
      <c r="B52" s="94" t="s">
        <v>79</v>
      </c>
      <c r="C52" s="95"/>
      <c r="D52" s="14">
        <v>58</v>
      </c>
      <c r="E52" s="14">
        <v>186</v>
      </c>
      <c r="F52" s="14">
        <v>101</v>
      </c>
      <c r="G52" s="14">
        <v>130</v>
      </c>
      <c r="H52" s="14">
        <v>111</v>
      </c>
      <c r="I52" s="14">
        <v>90</v>
      </c>
      <c r="J52" s="14">
        <v>75</v>
      </c>
      <c r="K52" s="14"/>
      <c r="L52" s="14"/>
      <c r="M52" s="14"/>
      <c r="N52" s="14"/>
      <c r="O52" s="15"/>
      <c r="P52" s="16">
        <f t="shared" si="2"/>
        <v>751</v>
      </c>
      <c r="Q52" s="17">
        <f t="shared" si="0"/>
        <v>1.3327654439297947E-2</v>
      </c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</row>
    <row r="53" spans="1:47" ht="23.25" customHeight="1" x14ac:dyDescent="0.3">
      <c r="A53" s="13">
        <v>38</v>
      </c>
      <c r="B53" s="94" t="s">
        <v>80</v>
      </c>
      <c r="C53" s="95"/>
      <c r="D53" s="14">
        <v>5</v>
      </c>
      <c r="E53" s="14">
        <v>109</v>
      </c>
      <c r="F53" s="14">
        <v>196</v>
      </c>
      <c r="G53" s="14">
        <v>207</v>
      </c>
      <c r="H53" s="14">
        <v>168</v>
      </c>
      <c r="I53" s="14">
        <v>274</v>
      </c>
      <c r="J53" s="14">
        <v>353</v>
      </c>
      <c r="K53" s="14"/>
      <c r="L53" s="14"/>
      <c r="M53" s="14"/>
      <c r="N53" s="14"/>
      <c r="O53" s="15"/>
      <c r="P53" s="16">
        <f t="shared" si="2"/>
        <v>1312</v>
      </c>
      <c r="Q53" s="17">
        <f t="shared" si="0"/>
        <v>2.3283465545085095E-2</v>
      </c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</row>
    <row r="54" spans="1:47" ht="21" customHeight="1" x14ac:dyDescent="0.3">
      <c r="A54" s="13">
        <v>39</v>
      </c>
      <c r="B54" s="94" t="s">
        <v>81</v>
      </c>
      <c r="C54" s="95"/>
      <c r="D54" s="14">
        <v>105</v>
      </c>
      <c r="E54" s="14">
        <v>83</v>
      </c>
      <c r="F54" s="14">
        <v>123</v>
      </c>
      <c r="G54" s="14">
        <v>97</v>
      </c>
      <c r="H54" s="14">
        <v>84</v>
      </c>
      <c r="I54" s="14">
        <v>87</v>
      </c>
      <c r="J54" s="14">
        <v>149</v>
      </c>
      <c r="K54" s="14"/>
      <c r="L54" s="14"/>
      <c r="M54" s="14"/>
      <c r="N54" s="14"/>
      <c r="O54" s="15"/>
      <c r="P54" s="16">
        <f t="shared" si="2"/>
        <v>728</v>
      </c>
      <c r="Q54" s="17">
        <f t="shared" si="0"/>
        <v>1.2919483930504534E-2</v>
      </c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</row>
    <row r="55" spans="1:47" ht="21" customHeight="1" x14ac:dyDescent="0.3">
      <c r="A55" s="13">
        <v>40</v>
      </c>
      <c r="B55" s="94" t="s">
        <v>82</v>
      </c>
      <c r="C55" s="95"/>
      <c r="D55" s="14">
        <v>161</v>
      </c>
      <c r="E55" s="14">
        <v>109</v>
      </c>
      <c r="F55" s="14">
        <v>353</v>
      </c>
      <c r="G55" s="14">
        <v>484</v>
      </c>
      <c r="H55" s="14">
        <v>518</v>
      </c>
      <c r="I55" s="14">
        <v>149</v>
      </c>
      <c r="J55" s="14">
        <v>362</v>
      </c>
      <c r="K55" s="14"/>
      <c r="L55" s="14"/>
      <c r="M55" s="14"/>
      <c r="N55" s="14"/>
      <c r="O55" s="15"/>
      <c r="P55" s="16">
        <f t="shared" si="2"/>
        <v>2136</v>
      </c>
      <c r="Q55" s="17">
        <f t="shared" si="0"/>
        <v>3.790661768620561E-2</v>
      </c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</row>
    <row r="56" spans="1:47" ht="21" customHeight="1" x14ac:dyDescent="0.3">
      <c r="A56" s="13">
        <v>41</v>
      </c>
      <c r="B56" s="94" t="s">
        <v>83</v>
      </c>
      <c r="C56" s="95"/>
      <c r="D56" s="14">
        <v>21</v>
      </c>
      <c r="E56" s="14">
        <v>32</v>
      </c>
      <c r="F56" s="14">
        <v>261</v>
      </c>
      <c r="G56" s="14">
        <v>166</v>
      </c>
      <c r="H56" s="14">
        <v>107</v>
      </c>
      <c r="I56" s="14">
        <v>135</v>
      </c>
      <c r="J56" s="14">
        <v>56</v>
      </c>
      <c r="K56" s="14"/>
      <c r="L56" s="14"/>
      <c r="M56" s="14"/>
      <c r="N56" s="14"/>
      <c r="O56" s="15"/>
      <c r="P56" s="16">
        <f t="shared" si="2"/>
        <v>778</v>
      </c>
      <c r="Q56" s="17">
        <f t="shared" si="0"/>
        <v>1.3806811123533692E-2</v>
      </c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</row>
    <row r="57" spans="1:47" ht="21" customHeight="1" x14ac:dyDescent="0.3">
      <c r="A57" s="13">
        <v>42</v>
      </c>
      <c r="B57" s="94" t="s">
        <v>84</v>
      </c>
      <c r="C57" s="95"/>
      <c r="D57" s="14">
        <v>116</v>
      </c>
      <c r="E57" s="14">
        <v>138</v>
      </c>
      <c r="F57" s="14">
        <v>531</v>
      </c>
      <c r="G57" s="14">
        <v>278</v>
      </c>
      <c r="H57" s="14">
        <v>437</v>
      </c>
      <c r="I57" s="14">
        <v>371</v>
      </c>
      <c r="J57" s="14">
        <v>396</v>
      </c>
      <c r="K57" s="14"/>
      <c r="L57" s="14"/>
      <c r="M57" s="14"/>
      <c r="N57" s="14"/>
      <c r="O57" s="15"/>
      <c r="P57" s="16">
        <f t="shared" si="2"/>
        <v>2267</v>
      </c>
      <c r="Q57" s="17">
        <f t="shared" si="0"/>
        <v>4.0231414931942003E-2</v>
      </c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</row>
    <row r="58" spans="1:47" ht="21" customHeight="1" x14ac:dyDescent="0.3">
      <c r="A58" s="13">
        <v>43</v>
      </c>
      <c r="B58" s="94" t="s">
        <v>85</v>
      </c>
      <c r="C58" s="95"/>
      <c r="D58" s="42"/>
      <c r="E58" s="42"/>
      <c r="F58" s="42"/>
      <c r="G58" s="42"/>
      <c r="H58" s="42"/>
      <c r="I58" s="42"/>
      <c r="J58" s="14">
        <v>24</v>
      </c>
      <c r="K58" s="14"/>
      <c r="L58" s="14"/>
      <c r="M58" s="14"/>
      <c r="N58" s="14"/>
      <c r="O58" s="15"/>
      <c r="P58" s="16">
        <f t="shared" si="2"/>
        <v>24</v>
      </c>
      <c r="Q58" s="17">
        <f t="shared" si="0"/>
        <v>4.2591705265399563E-4</v>
      </c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</row>
    <row r="59" spans="1:47" ht="21" customHeight="1" x14ac:dyDescent="0.3">
      <c r="A59" s="13">
        <v>44</v>
      </c>
      <c r="B59" s="94" t="s">
        <v>86</v>
      </c>
      <c r="C59" s="95"/>
      <c r="D59" s="42"/>
      <c r="E59" s="42"/>
      <c r="F59" s="42"/>
      <c r="G59" s="42"/>
      <c r="H59" s="42"/>
      <c r="I59" s="42"/>
      <c r="J59" s="14">
        <v>50</v>
      </c>
      <c r="K59" s="14"/>
      <c r="L59" s="14"/>
      <c r="M59" s="14"/>
      <c r="N59" s="14"/>
      <c r="O59" s="15"/>
      <c r="P59" s="16">
        <f t="shared" si="2"/>
        <v>50</v>
      </c>
      <c r="Q59" s="17">
        <f t="shared" si="0"/>
        <v>8.8732719302915758E-4</v>
      </c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</row>
    <row r="60" spans="1:47" ht="21" customHeight="1" x14ac:dyDescent="0.3">
      <c r="A60" s="13">
        <v>45</v>
      </c>
      <c r="B60" s="94" t="s">
        <v>87</v>
      </c>
      <c r="C60" s="95"/>
      <c r="D60" s="42"/>
      <c r="E60" s="42"/>
      <c r="F60" s="42"/>
      <c r="G60" s="42"/>
      <c r="H60" s="42"/>
      <c r="I60" s="42"/>
      <c r="J60" s="14">
        <v>568</v>
      </c>
      <c r="K60" s="14"/>
      <c r="L60" s="14"/>
      <c r="M60" s="14"/>
      <c r="N60" s="14"/>
      <c r="O60" s="15"/>
      <c r="P60" s="16">
        <f t="shared" si="2"/>
        <v>568</v>
      </c>
      <c r="Q60" s="17">
        <f t="shared" si="0"/>
        <v>1.008003691281123E-2</v>
      </c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</row>
    <row r="61" spans="1:47" ht="21" customHeight="1" x14ac:dyDescent="0.3">
      <c r="A61" s="13">
        <v>46</v>
      </c>
      <c r="B61" s="94" t="s">
        <v>88</v>
      </c>
      <c r="C61" s="95"/>
      <c r="D61" s="42"/>
      <c r="E61" s="42"/>
      <c r="F61" s="42"/>
      <c r="G61" s="42"/>
      <c r="H61" s="42"/>
      <c r="I61" s="42"/>
      <c r="J61" s="14">
        <v>0</v>
      </c>
      <c r="K61" s="14"/>
      <c r="L61" s="14"/>
      <c r="M61" s="14"/>
      <c r="N61" s="14"/>
      <c r="O61" s="15"/>
      <c r="P61" s="16">
        <f t="shared" si="2"/>
        <v>0</v>
      </c>
      <c r="Q61" s="17">
        <f t="shared" si="0"/>
        <v>0</v>
      </c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</row>
    <row r="62" spans="1:47" ht="21" customHeight="1" x14ac:dyDescent="0.3">
      <c r="A62" s="13">
        <v>47</v>
      </c>
      <c r="B62" s="94" t="s">
        <v>89</v>
      </c>
      <c r="C62" s="95"/>
      <c r="D62" s="42"/>
      <c r="E62" s="42"/>
      <c r="F62" s="42"/>
      <c r="G62" s="42"/>
      <c r="H62" s="42"/>
      <c r="I62" s="42"/>
      <c r="J62" s="14">
        <v>0</v>
      </c>
      <c r="K62" s="14"/>
      <c r="L62" s="14"/>
      <c r="M62" s="14"/>
      <c r="N62" s="14"/>
      <c r="O62" s="15"/>
      <c r="P62" s="16">
        <f t="shared" si="2"/>
        <v>0</v>
      </c>
      <c r="Q62" s="17">
        <f t="shared" si="0"/>
        <v>0</v>
      </c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</row>
    <row r="63" spans="1:47" ht="21" customHeight="1" x14ac:dyDescent="0.3">
      <c r="A63" s="13">
        <v>48</v>
      </c>
      <c r="B63" s="94" t="s">
        <v>90</v>
      </c>
      <c r="C63" s="95"/>
      <c r="D63" s="42"/>
      <c r="E63" s="42"/>
      <c r="F63" s="42"/>
      <c r="G63" s="42"/>
      <c r="H63" s="42"/>
      <c r="I63" s="42"/>
      <c r="J63" s="14">
        <v>13</v>
      </c>
      <c r="K63" s="14"/>
      <c r="L63" s="14"/>
      <c r="M63" s="14"/>
      <c r="N63" s="14"/>
      <c r="O63" s="15"/>
      <c r="P63" s="16">
        <f t="shared" si="2"/>
        <v>13</v>
      </c>
      <c r="Q63" s="17">
        <f t="shared" si="0"/>
        <v>2.3070507018758097E-4</v>
      </c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</row>
    <row r="64" spans="1:47" ht="21" customHeight="1" x14ac:dyDescent="0.3">
      <c r="A64" s="13">
        <v>49</v>
      </c>
      <c r="B64" s="94" t="s">
        <v>91</v>
      </c>
      <c r="C64" s="95"/>
      <c r="D64" s="42"/>
      <c r="E64" s="42"/>
      <c r="F64" s="42"/>
      <c r="G64" s="42"/>
      <c r="H64" s="42"/>
      <c r="I64" s="42"/>
      <c r="J64" s="14">
        <v>37</v>
      </c>
      <c r="K64" s="14"/>
      <c r="L64" s="14"/>
      <c r="M64" s="14"/>
      <c r="N64" s="14"/>
      <c r="O64" s="15"/>
      <c r="P64" s="16">
        <f t="shared" si="2"/>
        <v>37</v>
      </c>
      <c r="Q64" s="17">
        <f t="shared" si="0"/>
        <v>6.5662212284157658E-4</v>
      </c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</row>
    <row r="65" spans="1:47" ht="21" customHeight="1" x14ac:dyDescent="0.3">
      <c r="A65" s="13">
        <v>50</v>
      </c>
      <c r="B65" s="94" t="s">
        <v>92</v>
      </c>
      <c r="C65" s="95"/>
      <c r="D65" s="42"/>
      <c r="E65" s="42"/>
      <c r="F65" s="42"/>
      <c r="G65" s="42"/>
      <c r="H65" s="42"/>
      <c r="I65" s="42"/>
      <c r="J65" s="14">
        <v>67</v>
      </c>
      <c r="K65" s="14"/>
      <c r="L65" s="14"/>
      <c r="M65" s="14"/>
      <c r="N65" s="14"/>
      <c r="O65" s="15"/>
      <c r="P65" s="16">
        <f t="shared" si="2"/>
        <v>67</v>
      </c>
      <c r="Q65" s="17">
        <f t="shared" si="0"/>
        <v>1.1890184386590711E-3</v>
      </c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</row>
    <row r="66" spans="1:47" ht="21" customHeight="1" x14ac:dyDescent="0.3">
      <c r="A66" s="114" t="s">
        <v>2</v>
      </c>
      <c r="B66" s="115"/>
      <c r="C66" s="115"/>
      <c r="D66" s="43">
        <f t="shared" ref="D66:I66" si="3">+SUM(D16:D65)</f>
        <v>2511</v>
      </c>
      <c r="E66" s="43">
        <f t="shared" si="3"/>
        <v>3374</v>
      </c>
      <c r="F66" s="43">
        <f t="shared" si="3"/>
        <v>12406</v>
      </c>
      <c r="G66" s="43">
        <f t="shared" si="3"/>
        <v>8410</v>
      </c>
      <c r="H66" s="43">
        <f t="shared" si="3"/>
        <v>8078</v>
      </c>
      <c r="I66" s="43">
        <f t="shared" si="3"/>
        <v>10007</v>
      </c>
      <c r="J66" s="43">
        <f>+SUM(J16:J65)</f>
        <v>11563</v>
      </c>
      <c r="K66" s="43">
        <f t="shared" ref="K66:O66" si="4">+SUM(K16:K65)</f>
        <v>0</v>
      </c>
      <c r="L66" s="43">
        <f t="shared" si="4"/>
        <v>0</v>
      </c>
      <c r="M66" s="43">
        <f t="shared" si="4"/>
        <v>0</v>
      </c>
      <c r="N66" s="43">
        <f t="shared" si="4"/>
        <v>0</v>
      </c>
      <c r="O66" s="43">
        <f t="shared" si="4"/>
        <v>0</v>
      </c>
      <c r="P66" s="44">
        <f>+SUM(P16:P65)</f>
        <v>56349</v>
      </c>
      <c r="Q66" s="45">
        <v>1</v>
      </c>
    </row>
    <row r="67" spans="1:47" ht="21" customHeight="1" x14ac:dyDescent="0.3">
      <c r="A67" s="46"/>
      <c r="B67" s="46"/>
      <c r="C67" s="46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8"/>
    </row>
    <row r="68" spans="1:47" ht="21" customHeight="1" x14ac:dyDescent="0.3">
      <c r="A68" s="46"/>
      <c r="B68" s="46"/>
      <c r="C68" s="46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8"/>
    </row>
    <row r="69" spans="1:47" ht="21" customHeight="1" x14ac:dyDescent="0.3">
      <c r="L69" s="49"/>
      <c r="M69" s="49"/>
      <c r="V69" s="49"/>
      <c r="W69" s="49"/>
      <c r="X69" s="49"/>
      <c r="Y69" s="49"/>
      <c r="Z69" s="49"/>
    </row>
    <row r="70" spans="1:47" ht="27" customHeight="1" thickBot="1" x14ac:dyDescent="0.35">
      <c r="A70" s="116" t="s">
        <v>93</v>
      </c>
      <c r="B70" s="116"/>
      <c r="C70" s="116"/>
      <c r="D70" s="116"/>
      <c r="E70" s="116"/>
      <c r="F70" s="116"/>
      <c r="G70" s="116"/>
      <c r="H70" s="116"/>
      <c r="U70" s="85" t="s">
        <v>94</v>
      </c>
      <c r="V70" s="85"/>
      <c r="W70" s="85"/>
      <c r="X70" s="85"/>
      <c r="Y70" s="85"/>
      <c r="Z70" s="85"/>
    </row>
    <row r="71" spans="1:47" ht="11.25" customHeight="1" thickBot="1" x14ac:dyDescent="0.35">
      <c r="A71" s="11"/>
      <c r="B71" s="11"/>
      <c r="C71" s="11"/>
      <c r="D71" s="11"/>
      <c r="E71" s="11"/>
      <c r="F71" s="11"/>
      <c r="G71" s="11"/>
      <c r="H71" s="11"/>
      <c r="U71" s="85"/>
      <c r="V71" s="85"/>
      <c r="W71" s="85"/>
      <c r="X71" s="85"/>
      <c r="Y71" s="85"/>
      <c r="Z71" s="85"/>
    </row>
    <row r="72" spans="1:47" ht="27" customHeight="1" x14ac:dyDescent="0.3">
      <c r="A72" s="110" t="s">
        <v>1</v>
      </c>
      <c r="B72" s="110" t="s">
        <v>2</v>
      </c>
      <c r="C72" s="110" t="s">
        <v>95</v>
      </c>
      <c r="D72" s="110"/>
      <c r="E72" s="110" t="s">
        <v>96</v>
      </c>
      <c r="F72" s="110"/>
      <c r="G72" s="110" t="s">
        <v>97</v>
      </c>
      <c r="H72" s="110"/>
      <c r="K72" s="49"/>
      <c r="L72" s="49"/>
      <c r="M72" s="49"/>
      <c r="U72" s="11"/>
      <c r="V72" s="11"/>
      <c r="W72" s="11"/>
      <c r="X72" s="11"/>
      <c r="Y72" s="11"/>
      <c r="Z72" s="11"/>
    </row>
    <row r="73" spans="1:47" ht="57.75" customHeight="1" x14ac:dyDescent="0.3">
      <c r="A73" s="117"/>
      <c r="B73" s="117"/>
      <c r="C73" s="117"/>
      <c r="D73" s="117"/>
      <c r="E73" s="117"/>
      <c r="F73" s="117"/>
      <c r="G73" s="117"/>
      <c r="H73" s="117"/>
      <c r="K73" s="49"/>
      <c r="L73" s="49"/>
      <c r="M73" s="49"/>
      <c r="U73" s="50" t="s">
        <v>1</v>
      </c>
      <c r="V73" s="50" t="s">
        <v>2</v>
      </c>
      <c r="W73" s="110" t="s">
        <v>3</v>
      </c>
      <c r="X73" s="110"/>
      <c r="Y73" s="110" t="s">
        <v>4</v>
      </c>
      <c r="Z73" s="110"/>
    </row>
    <row r="74" spans="1:47" ht="23.25" customHeight="1" x14ac:dyDescent="0.3">
      <c r="A74" s="51" t="s">
        <v>7</v>
      </c>
      <c r="B74" s="52">
        <f t="shared" ref="B74:B80" si="5">+SUM(C74:J74)</f>
        <v>2518</v>
      </c>
      <c r="C74" s="111">
        <f t="shared" ref="C74:C80" si="6">C94</f>
        <v>1209</v>
      </c>
      <c r="D74" s="111"/>
      <c r="E74" s="111">
        <f t="shared" ref="E74:E80" si="7">E94+G94+I94</f>
        <v>779</v>
      </c>
      <c r="F74" s="111"/>
      <c r="G74" s="111">
        <f t="shared" ref="G74:G80" si="8">K94+M94</f>
        <v>530</v>
      </c>
      <c r="H74" s="111"/>
      <c r="K74" s="49"/>
      <c r="L74" s="49"/>
      <c r="M74" s="49"/>
      <c r="U74" s="51" t="s">
        <v>7</v>
      </c>
      <c r="V74" s="52">
        <f t="shared" ref="V74:V80" si="9">+W74+Y74</f>
        <v>2518</v>
      </c>
      <c r="W74" s="112">
        <v>1220</v>
      </c>
      <c r="X74" s="112"/>
      <c r="Y74" s="112">
        <v>1298</v>
      </c>
      <c r="Z74" s="113"/>
    </row>
    <row r="75" spans="1:47" ht="23.25" customHeight="1" x14ac:dyDescent="0.3">
      <c r="A75" s="53" t="s">
        <v>8</v>
      </c>
      <c r="B75" s="54">
        <f t="shared" si="5"/>
        <v>3377</v>
      </c>
      <c r="C75" s="111">
        <f t="shared" si="6"/>
        <v>1144</v>
      </c>
      <c r="D75" s="111"/>
      <c r="E75" s="111">
        <f t="shared" si="7"/>
        <v>1728</v>
      </c>
      <c r="F75" s="111"/>
      <c r="G75" s="111">
        <f t="shared" si="8"/>
        <v>505</v>
      </c>
      <c r="H75" s="111"/>
      <c r="K75" s="49"/>
      <c r="L75" s="49"/>
      <c r="M75" s="49"/>
      <c r="U75" s="53" t="s">
        <v>8</v>
      </c>
      <c r="V75" s="54">
        <f t="shared" si="9"/>
        <v>3377</v>
      </c>
      <c r="W75" s="112">
        <v>1798</v>
      </c>
      <c r="X75" s="112"/>
      <c r="Y75" s="118">
        <v>1579</v>
      </c>
      <c r="Z75" s="119"/>
    </row>
    <row r="76" spans="1:47" ht="23.25" customHeight="1" x14ac:dyDescent="0.3">
      <c r="A76" s="53" t="s">
        <v>9</v>
      </c>
      <c r="B76" s="54">
        <f t="shared" si="5"/>
        <v>12408</v>
      </c>
      <c r="C76" s="111">
        <f t="shared" si="6"/>
        <v>2602</v>
      </c>
      <c r="D76" s="111"/>
      <c r="E76" s="111">
        <f t="shared" si="7"/>
        <v>8711</v>
      </c>
      <c r="F76" s="111"/>
      <c r="G76" s="111">
        <f t="shared" si="8"/>
        <v>1095</v>
      </c>
      <c r="H76" s="111"/>
      <c r="K76" s="49"/>
      <c r="L76" s="49"/>
      <c r="M76" s="49"/>
      <c r="U76" s="53" t="s">
        <v>9</v>
      </c>
      <c r="V76" s="54">
        <f t="shared" si="9"/>
        <v>12408</v>
      </c>
      <c r="W76" s="118">
        <v>8218</v>
      </c>
      <c r="X76" s="119"/>
      <c r="Y76" s="118">
        <v>4190</v>
      </c>
      <c r="Z76" s="119"/>
    </row>
    <row r="77" spans="1:47" ht="23.25" customHeight="1" x14ac:dyDescent="0.3">
      <c r="A77" s="53" t="s">
        <v>10</v>
      </c>
      <c r="B77" s="54">
        <f t="shared" si="5"/>
        <v>8410</v>
      </c>
      <c r="C77" s="111">
        <f t="shared" si="6"/>
        <v>1069</v>
      </c>
      <c r="D77" s="111"/>
      <c r="E77" s="111">
        <f t="shared" si="7"/>
        <v>5821</v>
      </c>
      <c r="F77" s="111"/>
      <c r="G77" s="111">
        <f t="shared" si="8"/>
        <v>1520</v>
      </c>
      <c r="H77" s="111"/>
      <c r="K77" s="49"/>
      <c r="L77" s="49"/>
      <c r="M77" s="49"/>
      <c r="U77" s="53" t="s">
        <v>10</v>
      </c>
      <c r="V77" s="54">
        <f t="shared" si="9"/>
        <v>8410</v>
      </c>
      <c r="W77" s="118">
        <v>4799</v>
      </c>
      <c r="X77" s="119"/>
      <c r="Y77" s="118">
        <v>3611</v>
      </c>
      <c r="Z77" s="119"/>
    </row>
    <row r="78" spans="1:47" ht="23.25" customHeight="1" x14ac:dyDescent="0.3">
      <c r="A78" s="53" t="s">
        <v>11</v>
      </c>
      <c r="B78" s="54">
        <f t="shared" si="5"/>
        <v>8078</v>
      </c>
      <c r="C78" s="111">
        <f t="shared" si="6"/>
        <v>1675</v>
      </c>
      <c r="D78" s="111"/>
      <c r="E78" s="111">
        <f t="shared" si="7"/>
        <v>3697</v>
      </c>
      <c r="F78" s="111"/>
      <c r="G78" s="111">
        <f t="shared" si="8"/>
        <v>2706</v>
      </c>
      <c r="H78" s="111"/>
      <c r="K78" s="49"/>
      <c r="L78" s="49"/>
      <c r="M78" s="49"/>
      <c r="U78" s="53" t="s">
        <v>11</v>
      </c>
      <c r="V78" s="54">
        <f t="shared" si="9"/>
        <v>8078</v>
      </c>
      <c r="W78" s="118">
        <v>4461</v>
      </c>
      <c r="X78" s="119"/>
      <c r="Y78" s="118">
        <v>3617</v>
      </c>
      <c r="Z78" s="119"/>
    </row>
    <row r="79" spans="1:47" ht="23.25" customHeight="1" x14ac:dyDescent="0.3">
      <c r="A79" s="53" t="s">
        <v>12</v>
      </c>
      <c r="B79" s="54">
        <f t="shared" si="5"/>
        <v>10008</v>
      </c>
      <c r="C79" s="111">
        <f t="shared" si="6"/>
        <v>1446</v>
      </c>
      <c r="D79" s="111"/>
      <c r="E79" s="111">
        <f t="shared" si="7"/>
        <v>6456</v>
      </c>
      <c r="F79" s="111"/>
      <c r="G79" s="111">
        <f t="shared" si="8"/>
        <v>2106</v>
      </c>
      <c r="H79" s="111"/>
      <c r="K79" s="49"/>
      <c r="L79" s="49"/>
      <c r="M79" s="49"/>
      <c r="U79" s="53" t="s">
        <v>12</v>
      </c>
      <c r="V79" s="54">
        <f t="shared" si="9"/>
        <v>10008</v>
      </c>
      <c r="W79" s="118">
        <v>5773</v>
      </c>
      <c r="X79" s="119"/>
      <c r="Y79" s="118">
        <v>4235</v>
      </c>
      <c r="Z79" s="119"/>
    </row>
    <row r="80" spans="1:47" ht="23.25" customHeight="1" x14ac:dyDescent="0.3">
      <c r="A80" s="53" t="s">
        <v>13</v>
      </c>
      <c r="B80" s="54">
        <f t="shared" si="5"/>
        <v>11550</v>
      </c>
      <c r="C80" s="111">
        <f t="shared" si="6"/>
        <v>2506</v>
      </c>
      <c r="D80" s="111"/>
      <c r="E80" s="111">
        <f t="shared" si="7"/>
        <v>6475</v>
      </c>
      <c r="F80" s="111"/>
      <c r="G80" s="111">
        <f t="shared" si="8"/>
        <v>2569</v>
      </c>
      <c r="H80" s="111"/>
      <c r="K80" s="49"/>
      <c r="L80" s="49"/>
      <c r="M80" s="49"/>
      <c r="U80" s="53" t="s">
        <v>13</v>
      </c>
      <c r="V80" s="54">
        <f t="shared" si="9"/>
        <v>11550</v>
      </c>
      <c r="W80" s="118">
        <v>6594</v>
      </c>
      <c r="X80" s="119"/>
      <c r="Y80" s="118">
        <v>4956</v>
      </c>
      <c r="Z80" s="119"/>
    </row>
    <row r="81" spans="1:28" ht="23.25" customHeight="1" x14ac:dyDescent="0.3">
      <c r="A81" s="53" t="s">
        <v>14</v>
      </c>
      <c r="B81" s="54"/>
      <c r="C81" s="111"/>
      <c r="D81" s="111"/>
      <c r="E81" s="111"/>
      <c r="F81" s="111"/>
      <c r="G81" s="111"/>
      <c r="H81" s="111"/>
      <c r="K81" s="49"/>
      <c r="L81" s="49"/>
      <c r="M81" s="49"/>
      <c r="U81" s="53" t="s">
        <v>14</v>
      </c>
      <c r="V81" s="54"/>
      <c r="W81" s="118"/>
      <c r="X81" s="119"/>
      <c r="Y81" s="118"/>
      <c r="Z81" s="119"/>
    </row>
    <row r="82" spans="1:28" ht="23.25" customHeight="1" x14ac:dyDescent="0.3">
      <c r="A82" s="53" t="s">
        <v>15</v>
      </c>
      <c r="B82" s="54"/>
      <c r="C82" s="111"/>
      <c r="D82" s="111"/>
      <c r="E82" s="111"/>
      <c r="F82" s="111"/>
      <c r="G82" s="111"/>
      <c r="H82" s="111"/>
      <c r="K82" s="49"/>
      <c r="L82" s="49"/>
      <c r="M82" s="49"/>
      <c r="U82" s="53" t="s">
        <v>15</v>
      </c>
      <c r="V82" s="54"/>
      <c r="W82" s="118"/>
      <c r="X82" s="119"/>
      <c r="Y82" s="118"/>
      <c r="Z82" s="119"/>
    </row>
    <row r="83" spans="1:28" ht="23.25" customHeight="1" x14ac:dyDescent="0.3">
      <c r="A83" s="53" t="s">
        <v>16</v>
      </c>
      <c r="B83" s="54"/>
      <c r="C83" s="111"/>
      <c r="D83" s="111"/>
      <c r="E83" s="111"/>
      <c r="F83" s="111"/>
      <c r="G83" s="111"/>
      <c r="H83" s="111"/>
      <c r="K83" s="49"/>
      <c r="L83" s="49"/>
      <c r="M83" s="49"/>
      <c r="U83" s="53" t="s">
        <v>16</v>
      </c>
      <c r="V83" s="54"/>
      <c r="W83" s="118"/>
      <c r="X83" s="119"/>
      <c r="Y83" s="118"/>
      <c r="Z83" s="119"/>
    </row>
    <row r="84" spans="1:28" ht="23.25" customHeight="1" x14ac:dyDescent="0.3">
      <c r="A84" s="53" t="s">
        <v>17</v>
      </c>
      <c r="B84" s="54"/>
      <c r="C84" s="111"/>
      <c r="D84" s="111"/>
      <c r="E84" s="111"/>
      <c r="F84" s="111"/>
      <c r="G84" s="111"/>
      <c r="H84" s="111"/>
      <c r="K84" s="49"/>
      <c r="L84" s="49"/>
      <c r="M84" s="49"/>
      <c r="U84" s="53" t="s">
        <v>17</v>
      </c>
      <c r="V84" s="54"/>
      <c r="W84" s="118"/>
      <c r="X84" s="119"/>
      <c r="Y84" s="118"/>
      <c r="Z84" s="119"/>
    </row>
    <row r="85" spans="1:28" ht="23.25" customHeight="1" x14ac:dyDescent="0.3">
      <c r="A85" s="55" t="s">
        <v>18</v>
      </c>
      <c r="B85" s="56"/>
      <c r="C85" s="123"/>
      <c r="D85" s="123"/>
      <c r="E85" s="123"/>
      <c r="F85" s="123"/>
      <c r="G85" s="123"/>
      <c r="H85" s="123"/>
      <c r="K85" s="49"/>
      <c r="L85" s="49"/>
      <c r="M85" s="49"/>
      <c r="U85" s="55" t="s">
        <v>18</v>
      </c>
      <c r="V85" s="56"/>
      <c r="W85" s="118"/>
      <c r="X85" s="119"/>
      <c r="Y85" s="118"/>
      <c r="Z85" s="119"/>
    </row>
    <row r="86" spans="1:28" ht="23.25" customHeight="1" x14ac:dyDescent="0.3">
      <c r="A86" s="57" t="s">
        <v>2</v>
      </c>
      <c r="B86" s="58">
        <f>+SUM(B74:B85)</f>
        <v>56349</v>
      </c>
      <c r="C86" s="124">
        <f>+SUM(C74:C85)</f>
        <v>11651</v>
      </c>
      <c r="D86" s="124"/>
      <c r="E86" s="124">
        <f>+SUM(E74:E85)</f>
        <v>33667</v>
      </c>
      <c r="F86" s="124"/>
      <c r="G86" s="124">
        <f>+SUM(G74:G85)</f>
        <v>11031</v>
      </c>
      <c r="H86" s="124"/>
      <c r="K86" s="49"/>
      <c r="L86" s="49"/>
      <c r="M86" s="49"/>
      <c r="U86" s="57" t="s">
        <v>2</v>
      </c>
      <c r="V86" s="58">
        <f>+SUM(V74:V85)</f>
        <v>56349</v>
      </c>
      <c r="W86" s="124">
        <f>+SUM(W74:W85)</f>
        <v>32863</v>
      </c>
      <c r="X86" s="124"/>
      <c r="Y86" s="124">
        <f>+SUM(Y74:Y85)</f>
        <v>23486</v>
      </c>
      <c r="Z86" s="125"/>
    </row>
    <row r="87" spans="1:28" ht="15.75" customHeight="1" x14ac:dyDescent="0.3">
      <c r="A87" s="59" t="s">
        <v>98</v>
      </c>
      <c r="B87" s="60">
        <v>1</v>
      </c>
      <c r="C87" s="120">
        <f>+C86/B86</f>
        <v>0.20676498251965431</v>
      </c>
      <c r="D87" s="120"/>
      <c r="E87" s="120">
        <f>+E86/B86</f>
        <v>0.59747289215425292</v>
      </c>
      <c r="F87" s="120"/>
      <c r="G87" s="120">
        <f>+G86/B86</f>
        <v>0.19576212532609275</v>
      </c>
      <c r="H87" s="120"/>
      <c r="K87" s="49"/>
      <c r="L87" s="49"/>
      <c r="M87" s="49"/>
      <c r="U87" s="59" t="s">
        <v>99</v>
      </c>
      <c r="V87" s="60">
        <v>1</v>
      </c>
      <c r="W87" s="120">
        <f>+W86/V86</f>
        <v>0.58320467089034411</v>
      </c>
      <c r="X87" s="120"/>
      <c r="Y87" s="120">
        <f>+Y86/V86</f>
        <v>0.41679532910965589</v>
      </c>
      <c r="Z87" s="121"/>
    </row>
    <row r="88" spans="1:28" ht="23.25" customHeight="1" x14ac:dyDescent="0.3">
      <c r="A88" s="61"/>
      <c r="B88" s="62"/>
      <c r="C88" s="62"/>
      <c r="D88" s="62"/>
      <c r="E88" s="62"/>
      <c r="F88" s="62"/>
      <c r="G88" s="62"/>
      <c r="H88" s="62"/>
      <c r="I88" s="62"/>
      <c r="J88" s="62"/>
      <c r="K88" s="49"/>
      <c r="L88" s="49"/>
      <c r="M88" s="49"/>
      <c r="U88" s="61"/>
      <c r="V88" s="62"/>
      <c r="W88" s="62"/>
      <c r="X88" s="62"/>
      <c r="Y88" s="62"/>
      <c r="Z88" s="62"/>
    </row>
    <row r="89" spans="1:28" ht="23.25" customHeight="1" x14ac:dyDescent="0.3">
      <c r="A89" s="61"/>
      <c r="B89" s="62"/>
      <c r="C89" s="62"/>
      <c r="D89" s="62"/>
      <c r="E89" s="62"/>
      <c r="F89" s="62"/>
      <c r="G89" s="62"/>
      <c r="H89" s="62"/>
      <c r="I89" s="62"/>
      <c r="J89" s="62"/>
      <c r="K89" s="49"/>
      <c r="L89" s="49"/>
      <c r="M89" s="49"/>
      <c r="U89" s="61"/>
      <c r="V89" s="62"/>
      <c r="W89" s="62"/>
      <c r="X89" s="62"/>
      <c r="Y89" s="62"/>
      <c r="Z89" s="62"/>
    </row>
    <row r="90" spans="1:28" ht="23.25" customHeight="1" x14ac:dyDescent="0.3">
      <c r="A90" s="63"/>
    </row>
    <row r="91" spans="1:28" ht="23.25" customHeight="1" thickBot="1" x14ac:dyDescent="0.35">
      <c r="A91" s="122" t="s">
        <v>100</v>
      </c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</row>
    <row r="92" spans="1:28" ht="23.25" customHeight="1" thickTop="1" x14ac:dyDescent="0.3">
      <c r="A92" s="63"/>
      <c r="N92" s="64"/>
    </row>
    <row r="93" spans="1:28" ht="94.5" customHeight="1" x14ac:dyDescent="0.3">
      <c r="A93" s="65" t="s">
        <v>1</v>
      </c>
      <c r="B93" s="66" t="s">
        <v>2</v>
      </c>
      <c r="C93" s="126" t="s">
        <v>101</v>
      </c>
      <c r="D93" s="127"/>
      <c r="E93" s="126" t="s">
        <v>102</v>
      </c>
      <c r="F93" s="127"/>
      <c r="G93" s="126" t="s">
        <v>103</v>
      </c>
      <c r="H93" s="127"/>
      <c r="I93" s="126" t="s">
        <v>104</v>
      </c>
      <c r="J93" s="127"/>
      <c r="K93" s="126" t="s">
        <v>105</v>
      </c>
      <c r="L93" s="127"/>
      <c r="M93" s="126" t="s">
        <v>106</v>
      </c>
      <c r="N93" s="127"/>
      <c r="O93" s="67"/>
      <c r="W93" s="68"/>
      <c r="X93" s="68"/>
      <c r="Y93" s="68"/>
      <c r="Z93" s="68"/>
      <c r="AA93" s="68"/>
      <c r="AB93" s="69"/>
    </row>
    <row r="94" spans="1:28" ht="23.25" customHeight="1" x14ac:dyDescent="0.3">
      <c r="A94" s="51" t="s">
        <v>7</v>
      </c>
      <c r="B94" s="54">
        <f t="shared" ref="B94:B100" si="10">+SUM(C94:P94)</f>
        <v>2518</v>
      </c>
      <c r="C94" s="118">
        <v>1209</v>
      </c>
      <c r="D94" s="118"/>
      <c r="E94" s="118">
        <v>449</v>
      </c>
      <c r="F94" s="118"/>
      <c r="G94" s="118">
        <v>249</v>
      </c>
      <c r="H94" s="118"/>
      <c r="I94" s="118">
        <v>81</v>
      </c>
      <c r="J94" s="118"/>
      <c r="K94" s="118">
        <v>334</v>
      </c>
      <c r="L94" s="118"/>
      <c r="M94" s="118">
        <v>196</v>
      </c>
      <c r="N94" s="119"/>
      <c r="W94" s="68"/>
      <c r="X94" s="68"/>
      <c r="Y94" s="68"/>
      <c r="Z94" s="68"/>
      <c r="AA94" s="68"/>
      <c r="AB94" s="69"/>
    </row>
    <row r="95" spans="1:28" ht="23.25" customHeight="1" x14ac:dyDescent="0.3">
      <c r="A95" s="53" t="s">
        <v>8</v>
      </c>
      <c r="B95" s="54">
        <f t="shared" si="10"/>
        <v>3377</v>
      </c>
      <c r="C95" s="118">
        <v>1144</v>
      </c>
      <c r="D95" s="118"/>
      <c r="E95" s="118">
        <v>1246</v>
      </c>
      <c r="F95" s="118"/>
      <c r="G95" s="118">
        <v>376</v>
      </c>
      <c r="H95" s="118"/>
      <c r="I95" s="119">
        <v>106</v>
      </c>
      <c r="J95" s="128"/>
      <c r="K95" s="118">
        <v>306</v>
      </c>
      <c r="L95" s="118"/>
      <c r="M95" s="118">
        <v>199</v>
      </c>
      <c r="N95" s="118"/>
      <c r="W95" s="68"/>
      <c r="X95" s="68"/>
      <c r="Y95" s="68"/>
      <c r="Z95" s="68"/>
      <c r="AA95" s="68"/>
      <c r="AB95" s="69"/>
    </row>
    <row r="96" spans="1:28" ht="23.25" customHeight="1" x14ac:dyDescent="0.3">
      <c r="A96" s="53" t="s">
        <v>9</v>
      </c>
      <c r="B96" s="54">
        <f t="shared" si="10"/>
        <v>12408</v>
      </c>
      <c r="C96" s="118">
        <v>2602</v>
      </c>
      <c r="D96" s="118"/>
      <c r="E96" s="118">
        <v>5990</v>
      </c>
      <c r="F96" s="118"/>
      <c r="G96" s="118">
        <v>2572</v>
      </c>
      <c r="H96" s="118"/>
      <c r="I96" s="119">
        <v>149</v>
      </c>
      <c r="J96" s="128"/>
      <c r="K96" s="118">
        <v>748</v>
      </c>
      <c r="L96" s="118"/>
      <c r="M96" s="118">
        <v>347</v>
      </c>
      <c r="N96" s="118"/>
      <c r="W96" s="68"/>
      <c r="X96" s="68"/>
      <c r="Y96" s="68"/>
      <c r="Z96" s="68"/>
      <c r="AA96" s="68"/>
      <c r="AB96" s="69"/>
    </row>
    <row r="97" spans="1:28" ht="23.25" customHeight="1" x14ac:dyDescent="0.3">
      <c r="A97" s="53" t="s">
        <v>10</v>
      </c>
      <c r="B97" s="54">
        <f t="shared" si="10"/>
        <v>8410</v>
      </c>
      <c r="C97" s="118">
        <v>1069</v>
      </c>
      <c r="D97" s="118"/>
      <c r="E97" s="118">
        <v>2466</v>
      </c>
      <c r="F97" s="118"/>
      <c r="G97" s="118">
        <v>3145</v>
      </c>
      <c r="H97" s="118"/>
      <c r="I97" s="119">
        <v>210</v>
      </c>
      <c r="J97" s="128"/>
      <c r="K97" s="118">
        <v>1195</v>
      </c>
      <c r="L97" s="118"/>
      <c r="M97" s="118">
        <v>325</v>
      </c>
      <c r="N97" s="118"/>
      <c r="W97" s="68"/>
      <c r="X97" s="68"/>
      <c r="Y97" s="68"/>
      <c r="Z97" s="68"/>
      <c r="AA97" s="68"/>
      <c r="AB97" s="69"/>
    </row>
    <row r="98" spans="1:28" ht="23.25" customHeight="1" x14ac:dyDescent="0.3">
      <c r="A98" s="53" t="s">
        <v>11</v>
      </c>
      <c r="B98" s="54">
        <f t="shared" si="10"/>
        <v>8078</v>
      </c>
      <c r="C98" s="118">
        <v>1675</v>
      </c>
      <c r="D98" s="118"/>
      <c r="E98" s="118">
        <v>1785</v>
      </c>
      <c r="F98" s="118"/>
      <c r="G98" s="118">
        <v>1728</v>
      </c>
      <c r="H98" s="118"/>
      <c r="I98" s="119">
        <v>184</v>
      </c>
      <c r="J98" s="128"/>
      <c r="K98" s="118">
        <v>1989</v>
      </c>
      <c r="L98" s="118"/>
      <c r="M98" s="118">
        <v>717</v>
      </c>
      <c r="N98" s="118"/>
      <c r="W98" s="68"/>
      <c r="X98" s="68"/>
      <c r="Y98" s="68"/>
      <c r="Z98" s="68"/>
      <c r="AA98" s="68"/>
      <c r="AB98" s="69"/>
    </row>
    <row r="99" spans="1:28" ht="23.25" customHeight="1" x14ac:dyDescent="0.3">
      <c r="A99" s="53" t="s">
        <v>12</v>
      </c>
      <c r="B99" s="54">
        <f t="shared" si="10"/>
        <v>10008</v>
      </c>
      <c r="C99" s="118">
        <v>1446</v>
      </c>
      <c r="D99" s="118"/>
      <c r="E99" s="118">
        <v>2459</v>
      </c>
      <c r="F99" s="118"/>
      <c r="G99" s="118">
        <v>3799</v>
      </c>
      <c r="H99" s="118"/>
      <c r="I99" s="119">
        <v>198</v>
      </c>
      <c r="J99" s="128"/>
      <c r="K99" s="118">
        <v>1659</v>
      </c>
      <c r="L99" s="118"/>
      <c r="M99" s="118">
        <v>447</v>
      </c>
      <c r="N99" s="118"/>
      <c r="W99" s="68"/>
      <c r="X99" s="68"/>
      <c r="Y99" s="68"/>
      <c r="Z99" s="68"/>
      <c r="AA99" s="68"/>
      <c r="AB99" s="69"/>
    </row>
    <row r="100" spans="1:28" ht="23.25" customHeight="1" x14ac:dyDescent="0.3">
      <c r="A100" s="53" t="s">
        <v>13</v>
      </c>
      <c r="B100" s="54">
        <f t="shared" si="10"/>
        <v>11550</v>
      </c>
      <c r="C100" s="118">
        <v>2506</v>
      </c>
      <c r="D100" s="118"/>
      <c r="E100" s="118">
        <v>3177</v>
      </c>
      <c r="F100" s="118"/>
      <c r="G100" s="118">
        <v>3181</v>
      </c>
      <c r="H100" s="118"/>
      <c r="I100" s="118">
        <v>117</v>
      </c>
      <c r="J100" s="118"/>
      <c r="K100" s="118">
        <v>1982</v>
      </c>
      <c r="L100" s="118"/>
      <c r="M100" s="118">
        <v>587</v>
      </c>
      <c r="N100" s="118"/>
      <c r="W100" s="68"/>
      <c r="X100" s="68"/>
      <c r="Y100" s="68"/>
      <c r="Z100" s="68"/>
      <c r="AA100" s="68"/>
      <c r="AB100" s="69"/>
    </row>
    <row r="101" spans="1:28" ht="23.25" customHeight="1" x14ac:dyDescent="0.3">
      <c r="A101" s="53" t="s">
        <v>14</v>
      </c>
      <c r="B101" s="54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W101" s="68"/>
      <c r="X101" s="68"/>
      <c r="Y101" s="68"/>
      <c r="Z101" s="68"/>
      <c r="AA101" s="68"/>
      <c r="AB101" s="69"/>
    </row>
    <row r="102" spans="1:28" ht="23.25" customHeight="1" x14ac:dyDescent="0.3">
      <c r="A102" s="53" t="s">
        <v>15</v>
      </c>
      <c r="B102" s="54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W102" s="68"/>
      <c r="X102" s="68"/>
      <c r="Y102" s="68"/>
      <c r="Z102" s="68"/>
      <c r="AA102" s="68"/>
      <c r="AB102" s="69"/>
    </row>
    <row r="103" spans="1:28" ht="23.25" customHeight="1" x14ac:dyDescent="0.3">
      <c r="A103" s="53" t="s">
        <v>16</v>
      </c>
      <c r="B103" s="54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W103" s="68"/>
      <c r="X103" s="68"/>
      <c r="Y103" s="68"/>
      <c r="Z103" s="68"/>
      <c r="AA103" s="68"/>
      <c r="AB103" s="69"/>
    </row>
    <row r="104" spans="1:28" ht="23.25" customHeight="1" x14ac:dyDescent="0.3">
      <c r="A104" s="53" t="s">
        <v>17</v>
      </c>
      <c r="B104" s="54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W104" s="68"/>
      <c r="X104" s="68"/>
      <c r="Y104" s="68"/>
      <c r="Z104" s="68"/>
      <c r="AA104" s="68"/>
      <c r="AB104" s="69"/>
    </row>
    <row r="105" spans="1:28" ht="23.25" customHeight="1" x14ac:dyDescent="0.3">
      <c r="A105" s="55" t="s">
        <v>18</v>
      </c>
      <c r="B105" s="54"/>
      <c r="C105" s="70"/>
      <c r="D105" s="71"/>
      <c r="E105" s="70"/>
      <c r="F105" s="71"/>
      <c r="G105" s="70"/>
      <c r="H105" s="71"/>
      <c r="I105" s="70"/>
      <c r="J105" s="71"/>
      <c r="K105" s="118"/>
      <c r="L105" s="118"/>
      <c r="M105" s="118"/>
      <c r="N105" s="118"/>
      <c r="W105" s="68"/>
      <c r="X105" s="68"/>
      <c r="Y105" s="68"/>
      <c r="Z105" s="68"/>
      <c r="AA105" s="68"/>
      <c r="AB105" s="69"/>
    </row>
    <row r="106" spans="1:28" ht="23.25" customHeight="1" x14ac:dyDescent="0.3">
      <c r="A106" s="57" t="s">
        <v>2</v>
      </c>
      <c r="B106" s="58">
        <f>+SUM(B94:B105)</f>
        <v>56349</v>
      </c>
      <c r="C106" s="124">
        <f>+SUM(C94:C105)</f>
        <v>11651</v>
      </c>
      <c r="D106" s="124"/>
      <c r="E106" s="124">
        <f>+SUM(E94:E105)</f>
        <v>17572</v>
      </c>
      <c r="F106" s="124"/>
      <c r="G106" s="124">
        <f>+SUM(G94:G105)</f>
        <v>15050</v>
      </c>
      <c r="H106" s="124"/>
      <c r="I106" s="124">
        <f>+SUM(I94:I105)</f>
        <v>1045</v>
      </c>
      <c r="J106" s="124"/>
      <c r="K106" s="124">
        <f>+SUM(K94:K105)</f>
        <v>8213</v>
      </c>
      <c r="L106" s="124"/>
      <c r="M106" s="124">
        <f>+SUM(M94:M105)</f>
        <v>2818</v>
      </c>
      <c r="N106" s="125"/>
      <c r="W106" s="72"/>
      <c r="X106" s="72"/>
      <c r="Y106" s="72"/>
      <c r="Z106" s="72"/>
      <c r="AA106" s="72"/>
    </row>
    <row r="107" spans="1:28" ht="23.25" customHeight="1" x14ac:dyDescent="0.3">
      <c r="A107" s="59" t="s">
        <v>98</v>
      </c>
      <c r="B107" s="60">
        <v>1</v>
      </c>
      <c r="C107" s="120">
        <f>+C106/$B$106</f>
        <v>0.20676498251965431</v>
      </c>
      <c r="D107" s="120"/>
      <c r="E107" s="120">
        <f>+E106/$B$106</f>
        <v>0.31184226871816711</v>
      </c>
      <c r="F107" s="120"/>
      <c r="G107" s="120">
        <f>+G106/$B$106</f>
        <v>0.26708548510177643</v>
      </c>
      <c r="H107" s="120"/>
      <c r="I107" s="120">
        <f>+I106/$B$106</f>
        <v>1.8545138334309392E-2</v>
      </c>
      <c r="J107" s="120"/>
      <c r="K107" s="120">
        <f>+K106/$B$106</f>
        <v>0.14575236472696942</v>
      </c>
      <c r="L107" s="120"/>
      <c r="M107" s="120">
        <f>+M106/$B$106</f>
        <v>5.0009760599123321E-2</v>
      </c>
      <c r="N107" s="121"/>
      <c r="W107" s="72"/>
      <c r="X107" s="72"/>
      <c r="Y107" s="72"/>
      <c r="Z107" s="72"/>
      <c r="AA107" s="72"/>
    </row>
    <row r="108" spans="1:28" ht="12.75" customHeight="1" x14ac:dyDescent="0.3">
      <c r="A108" s="61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W108" s="72"/>
      <c r="X108" s="72"/>
      <c r="Y108" s="72"/>
      <c r="Z108" s="72"/>
      <c r="AA108" s="72"/>
    </row>
    <row r="109" spans="1:28" ht="12.75" customHeight="1" x14ac:dyDescent="0.3">
      <c r="K109" s="62"/>
      <c r="L109" s="62"/>
      <c r="M109" s="62"/>
      <c r="N109" s="62"/>
      <c r="O109" s="62"/>
      <c r="P109" s="62"/>
      <c r="W109" s="72"/>
      <c r="X109" s="72"/>
      <c r="Y109" s="72"/>
      <c r="Z109" s="72"/>
      <c r="AA109" s="72"/>
    </row>
    <row r="110" spans="1:28" ht="23.25" customHeight="1" x14ac:dyDescent="0.3">
      <c r="A110" s="73" t="s">
        <v>107</v>
      </c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W110" s="72"/>
      <c r="X110" s="72"/>
      <c r="Y110" s="72"/>
      <c r="Z110" s="72"/>
      <c r="AA110" s="72"/>
    </row>
    <row r="111" spans="1:28" ht="20.25" customHeight="1" x14ac:dyDescent="0.3">
      <c r="A111" s="74" t="s">
        <v>108</v>
      </c>
      <c r="B111" s="75"/>
      <c r="C111" s="75"/>
      <c r="D111" s="75"/>
      <c r="E111" s="75"/>
      <c r="F111" s="75"/>
      <c r="G111" s="75"/>
      <c r="H111" s="76"/>
    </row>
    <row r="112" spans="1:28" ht="20.25" customHeight="1" x14ac:dyDescent="0.3">
      <c r="A112" s="74" t="s">
        <v>109</v>
      </c>
      <c r="B112" s="75"/>
      <c r="C112" s="75"/>
      <c r="D112" s="75"/>
      <c r="E112" s="75"/>
      <c r="F112" s="75"/>
      <c r="G112" s="75"/>
      <c r="H112" s="76"/>
    </row>
    <row r="118" ht="18.75" customHeight="1" x14ac:dyDescent="0.3"/>
  </sheetData>
  <mergeCells count="250">
    <mergeCell ref="C107:D107"/>
    <mergeCell ref="E107:F107"/>
    <mergeCell ref="G107:H107"/>
    <mergeCell ref="I107:J107"/>
    <mergeCell ref="K107:L107"/>
    <mergeCell ref="M107:N107"/>
    <mergeCell ref="M105:N105"/>
    <mergeCell ref="C106:D106"/>
    <mergeCell ref="E106:F106"/>
    <mergeCell ref="G106:H106"/>
    <mergeCell ref="I106:J106"/>
    <mergeCell ref="K106:L106"/>
    <mergeCell ref="M106:N106"/>
    <mergeCell ref="K105:L105"/>
    <mergeCell ref="C104:D104"/>
    <mergeCell ref="E104:F104"/>
    <mergeCell ref="G104:H104"/>
    <mergeCell ref="I104:J104"/>
    <mergeCell ref="K104:L104"/>
    <mergeCell ref="M104:N104"/>
    <mergeCell ref="C103:D103"/>
    <mergeCell ref="E103:F103"/>
    <mergeCell ref="G103:H103"/>
    <mergeCell ref="I103:J103"/>
    <mergeCell ref="K103:L103"/>
    <mergeCell ref="M103:N103"/>
    <mergeCell ref="C102:D102"/>
    <mergeCell ref="E102:F102"/>
    <mergeCell ref="G102:H102"/>
    <mergeCell ref="I102:J102"/>
    <mergeCell ref="K102:L102"/>
    <mergeCell ref="M102:N102"/>
    <mergeCell ref="C101:D101"/>
    <mergeCell ref="E101:F101"/>
    <mergeCell ref="G101:H101"/>
    <mergeCell ref="I101:J101"/>
    <mergeCell ref="K101:L101"/>
    <mergeCell ref="M101:N101"/>
    <mergeCell ref="C100:D100"/>
    <mergeCell ref="E100:F100"/>
    <mergeCell ref="G100:H100"/>
    <mergeCell ref="I100:J100"/>
    <mergeCell ref="K100:L100"/>
    <mergeCell ref="M100:N100"/>
    <mergeCell ref="C99:D99"/>
    <mergeCell ref="E99:F99"/>
    <mergeCell ref="G99:H99"/>
    <mergeCell ref="I99:J99"/>
    <mergeCell ref="K99:L99"/>
    <mergeCell ref="M99:N99"/>
    <mergeCell ref="C98:D98"/>
    <mergeCell ref="E98:F98"/>
    <mergeCell ref="G98:H98"/>
    <mergeCell ref="I98:J98"/>
    <mergeCell ref="K98:L98"/>
    <mergeCell ref="M98:N98"/>
    <mergeCell ref="C97:D97"/>
    <mergeCell ref="E97:F97"/>
    <mergeCell ref="G97:H97"/>
    <mergeCell ref="I97:J97"/>
    <mergeCell ref="K97:L97"/>
    <mergeCell ref="M97:N97"/>
    <mergeCell ref="C96:D96"/>
    <mergeCell ref="E96:F96"/>
    <mergeCell ref="G96:H96"/>
    <mergeCell ref="I96:J96"/>
    <mergeCell ref="K96:L96"/>
    <mergeCell ref="M96:N96"/>
    <mergeCell ref="C95:D95"/>
    <mergeCell ref="E95:F95"/>
    <mergeCell ref="G95:H95"/>
    <mergeCell ref="I95:J95"/>
    <mergeCell ref="K95:L95"/>
    <mergeCell ref="M95:N95"/>
    <mergeCell ref="C94:D94"/>
    <mergeCell ref="E94:F94"/>
    <mergeCell ref="G94:H94"/>
    <mergeCell ref="I94:J94"/>
    <mergeCell ref="K94:L94"/>
    <mergeCell ref="M94:N94"/>
    <mergeCell ref="C93:D93"/>
    <mergeCell ref="E93:F93"/>
    <mergeCell ref="G93:H93"/>
    <mergeCell ref="I93:J93"/>
    <mergeCell ref="K93:L93"/>
    <mergeCell ref="M93:N93"/>
    <mergeCell ref="C87:D87"/>
    <mergeCell ref="E87:F87"/>
    <mergeCell ref="G87:H87"/>
    <mergeCell ref="W87:X87"/>
    <mergeCell ref="Y87:Z87"/>
    <mergeCell ref="A91:N91"/>
    <mergeCell ref="C85:D85"/>
    <mergeCell ref="E85:F85"/>
    <mergeCell ref="G85:H85"/>
    <mergeCell ref="W85:X85"/>
    <mergeCell ref="Y85:Z85"/>
    <mergeCell ref="C86:D86"/>
    <mergeCell ref="E86:F86"/>
    <mergeCell ref="G86:H86"/>
    <mergeCell ref="W86:X86"/>
    <mergeCell ref="Y86:Z86"/>
    <mergeCell ref="C83:D83"/>
    <mergeCell ref="E83:F83"/>
    <mergeCell ref="G83:H83"/>
    <mergeCell ref="W83:X83"/>
    <mergeCell ref="Y83:Z83"/>
    <mergeCell ref="C84:D84"/>
    <mergeCell ref="E84:F84"/>
    <mergeCell ref="G84:H84"/>
    <mergeCell ref="W84:X84"/>
    <mergeCell ref="Y84:Z84"/>
    <mergeCell ref="C81:D81"/>
    <mergeCell ref="E81:F81"/>
    <mergeCell ref="G81:H81"/>
    <mergeCell ref="W81:X81"/>
    <mergeCell ref="Y81:Z81"/>
    <mergeCell ref="C82:D82"/>
    <mergeCell ref="E82:F82"/>
    <mergeCell ref="G82:H82"/>
    <mergeCell ref="W82:X82"/>
    <mergeCell ref="Y82:Z82"/>
    <mergeCell ref="C79:D79"/>
    <mergeCell ref="E79:F79"/>
    <mergeCell ref="G79:H79"/>
    <mergeCell ref="W79:X79"/>
    <mergeCell ref="Y79:Z79"/>
    <mergeCell ref="C80:D80"/>
    <mergeCell ref="E80:F80"/>
    <mergeCell ref="G80:H80"/>
    <mergeCell ref="W80:X80"/>
    <mergeCell ref="Y80:Z80"/>
    <mergeCell ref="C77:D77"/>
    <mergeCell ref="E77:F77"/>
    <mergeCell ref="G77:H77"/>
    <mergeCell ref="W77:X77"/>
    <mergeCell ref="Y77:Z77"/>
    <mergeCell ref="C78:D78"/>
    <mergeCell ref="E78:F78"/>
    <mergeCell ref="G78:H78"/>
    <mergeCell ref="W78:X78"/>
    <mergeCell ref="Y78:Z78"/>
    <mergeCell ref="C75:D75"/>
    <mergeCell ref="E75:F75"/>
    <mergeCell ref="G75:H75"/>
    <mergeCell ref="W75:X75"/>
    <mergeCell ref="Y75:Z75"/>
    <mergeCell ref="C76:D76"/>
    <mergeCell ref="E76:F76"/>
    <mergeCell ref="G76:H76"/>
    <mergeCell ref="W76:X76"/>
    <mergeCell ref="Y76:Z76"/>
    <mergeCell ref="Y73:Z73"/>
    <mergeCell ref="C74:D74"/>
    <mergeCell ref="E74:F74"/>
    <mergeCell ref="G74:H74"/>
    <mergeCell ref="W74:X74"/>
    <mergeCell ref="Y74:Z74"/>
    <mergeCell ref="B65:C65"/>
    <mergeCell ref="A66:C66"/>
    <mergeCell ref="A70:H70"/>
    <mergeCell ref="U70:Z71"/>
    <mergeCell ref="A72:A73"/>
    <mergeCell ref="B72:B73"/>
    <mergeCell ref="C72:D73"/>
    <mergeCell ref="E72:F73"/>
    <mergeCell ref="G72:H73"/>
    <mergeCell ref="W73:X73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4:C24"/>
    <mergeCell ref="Z24:AA24"/>
    <mergeCell ref="B25:C25"/>
    <mergeCell ref="B26:C26"/>
    <mergeCell ref="B27:C27"/>
    <mergeCell ref="B28:C28"/>
    <mergeCell ref="B21:C21"/>
    <mergeCell ref="Z21:AA21"/>
    <mergeCell ref="B22:C22"/>
    <mergeCell ref="Z22:AA22"/>
    <mergeCell ref="B23:C23"/>
    <mergeCell ref="Z23:AA23"/>
    <mergeCell ref="B18:C18"/>
    <mergeCell ref="Z18:AA18"/>
    <mergeCell ref="B19:C19"/>
    <mergeCell ref="Z19:AA19"/>
    <mergeCell ref="B20:C20"/>
    <mergeCell ref="Z20:AA20"/>
    <mergeCell ref="X14:Y15"/>
    <mergeCell ref="Z14:AA15"/>
    <mergeCell ref="B16:C16"/>
    <mergeCell ref="Z16:AA16"/>
    <mergeCell ref="B17:C17"/>
    <mergeCell ref="Z17:AA17"/>
    <mergeCell ref="M14:M15"/>
    <mergeCell ref="N14:N15"/>
    <mergeCell ref="O14:O15"/>
    <mergeCell ref="P14:P15"/>
    <mergeCell ref="Q14:Q15"/>
    <mergeCell ref="U14:W15"/>
    <mergeCell ref="G14:G15"/>
    <mergeCell ref="H14:H15"/>
    <mergeCell ref="I14:I15"/>
    <mergeCell ref="J14:J15"/>
    <mergeCell ref="K14:K15"/>
    <mergeCell ref="L14:L15"/>
    <mergeCell ref="A7:AB7"/>
    <mergeCell ref="A8:AB8"/>
    <mergeCell ref="A9:AB9"/>
    <mergeCell ref="A12:Q12"/>
    <mergeCell ref="U12:AA12"/>
    <mergeCell ref="A14:A15"/>
    <mergeCell ref="B14:C15"/>
    <mergeCell ref="D14:D15"/>
    <mergeCell ref="E14:E15"/>
    <mergeCell ref="F14:F15"/>
  </mergeCells>
  <printOptions horizontalCentered="1"/>
  <pageMargins left="0" right="0" top="0.47244094488188981" bottom="0.39370078740157483" header="0.27559055118110237" footer="0.31496062992125984"/>
  <pageSetup paperSize="9" scale="37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68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ER-Acciones</vt:lpstr>
      <vt:lpstr>'ER-Acciones'!Área_de_impresión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jvigo</cp:lastModifiedBy>
  <cp:lastPrinted>2019-08-15T00:21:30Z</cp:lastPrinted>
  <dcterms:created xsi:type="dcterms:W3CDTF">2019-05-15T14:50:02Z</dcterms:created>
  <dcterms:modified xsi:type="dcterms:W3CDTF">2019-08-15T14:57:15Z</dcterms:modified>
</cp:coreProperties>
</file>