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-120" yWindow="-120" windowWidth="29040" windowHeight="15840" tabRatio="758"/>
  </bookViews>
  <sheets>
    <sheet name="ER-Acciones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'ER-Acciones'!$A$5:$A$104</definedName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'ER-Acciones'!$A$1:$AB$104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[5]Casos!#REF!</definedName>
    <definedName name="J">[5]Casos!#REF!</definedName>
    <definedName name="JULIO" localSheetId="0">[6]Casos!#REF!</definedName>
    <definedName name="JULIO">[6]Casos!#REF!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[8]Casos!#REF!</definedName>
    <definedName name="SSS">[8]Casos!#REF!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'[9]Base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[10]Casos!#REF!</definedName>
    <definedName name="XX">[10]Casos!#REF!</definedName>
    <definedName name="ZONA" localSheetId="0">[3]Casos!#REF!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6" i="13" l="1"/>
  <c r="P17" i="13"/>
  <c r="Z17" i="13"/>
  <c r="P18" i="13"/>
  <c r="Z18" i="13"/>
  <c r="P19" i="13"/>
  <c r="P20" i="13"/>
  <c r="Z20" i="13"/>
  <c r="P21" i="13"/>
  <c r="P22" i="13"/>
  <c r="Z22" i="13"/>
  <c r="P23" i="13"/>
  <c r="Z23" i="13"/>
  <c r="P24" i="13"/>
  <c r="X24" i="13"/>
  <c r="Z21" i="13" s="1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C66" i="13"/>
  <c r="E66" i="13"/>
  <c r="B66" i="13" s="1"/>
  <c r="G66" i="13"/>
  <c r="G78" i="13" s="1"/>
  <c r="V66" i="13"/>
  <c r="C67" i="13"/>
  <c r="B67" i="13" s="1"/>
  <c r="E67" i="13"/>
  <c r="G67" i="13"/>
  <c r="V67" i="13"/>
  <c r="C68" i="13"/>
  <c r="B68" i="13" s="1"/>
  <c r="E68" i="13"/>
  <c r="G68" i="13"/>
  <c r="V68" i="13"/>
  <c r="C69" i="13"/>
  <c r="B69" i="13" s="1"/>
  <c r="E69" i="13"/>
  <c r="G69" i="13"/>
  <c r="V69" i="13"/>
  <c r="C70" i="13"/>
  <c r="B70" i="13" s="1"/>
  <c r="E70" i="13"/>
  <c r="G70" i="13"/>
  <c r="V70" i="13"/>
  <c r="C71" i="13"/>
  <c r="B71" i="13" s="1"/>
  <c r="E71" i="13"/>
  <c r="G71" i="13"/>
  <c r="V71" i="13"/>
  <c r="B72" i="13"/>
  <c r="V72" i="13"/>
  <c r="B73" i="13"/>
  <c r="V73" i="13"/>
  <c r="B74" i="13"/>
  <c r="V74" i="13"/>
  <c r="C78" i="13"/>
  <c r="V75" i="13"/>
  <c r="B76" i="13"/>
  <c r="V76" i="13"/>
  <c r="B77" i="13"/>
  <c r="V77" i="13"/>
  <c r="E78" i="13"/>
  <c r="W78" i="13"/>
  <c r="Y78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C98" i="13"/>
  <c r="E98" i="13"/>
  <c r="G98" i="13"/>
  <c r="I98" i="13"/>
  <c r="K98" i="13"/>
  <c r="M98" i="13"/>
  <c r="B98" i="13" l="1"/>
  <c r="M99" i="13" s="1"/>
  <c r="V78" i="13"/>
  <c r="W79" i="13" s="1"/>
  <c r="B75" i="13"/>
  <c r="B78" i="13" s="1"/>
  <c r="Z19" i="13"/>
  <c r="Z16" i="13"/>
  <c r="P58" i="13"/>
  <c r="Q30" i="13" s="1"/>
  <c r="K99" i="13" l="1"/>
  <c r="E99" i="13"/>
  <c r="I99" i="13"/>
  <c r="G99" i="13"/>
  <c r="C99" i="13"/>
  <c r="Y79" i="13"/>
  <c r="G79" i="13"/>
  <c r="E79" i="13"/>
  <c r="C79" i="13"/>
  <c r="Q46" i="13"/>
  <c r="Q19" i="13"/>
  <c r="Q24" i="13"/>
  <c r="Q26" i="13"/>
  <c r="Q23" i="13"/>
  <c r="Q34" i="13"/>
  <c r="Q42" i="13"/>
  <c r="Q50" i="13"/>
  <c r="Q21" i="13"/>
  <c r="Q27" i="13"/>
  <c r="Q31" i="13"/>
  <c r="Q35" i="13"/>
  <c r="Q39" i="13"/>
  <c r="Q43" i="13"/>
  <c r="Q47" i="13"/>
  <c r="Q51" i="13"/>
  <c r="Q55" i="13"/>
  <c r="Q28" i="13"/>
  <c r="Q32" i="13"/>
  <c r="Q36" i="13"/>
  <c r="Q40" i="13"/>
  <c r="Q44" i="13"/>
  <c r="Q48" i="13"/>
  <c r="Q52" i="13"/>
  <c r="Q56" i="13"/>
  <c r="Q20" i="13"/>
  <c r="Q17" i="13"/>
  <c r="Q25" i="13"/>
  <c r="Q29" i="13"/>
  <c r="Q33" i="13"/>
  <c r="Q37" i="13"/>
  <c r="Q41" i="13"/>
  <c r="Q45" i="13"/>
  <c r="Q49" i="13"/>
  <c r="Q53" i="13"/>
  <c r="Q57" i="13"/>
  <c r="Q18" i="13"/>
  <c r="Q22" i="13"/>
  <c r="Q38" i="13"/>
  <c r="Q54" i="13"/>
  <c r="Q16" i="13"/>
</calcChain>
</file>

<file path=xl/sharedStrings.xml><?xml version="1.0" encoding="utf-8"?>
<sst xmlns="http://schemas.openxmlformats.org/spreadsheetml/2006/main" count="154" uniqueCount="103">
  <si>
    <t>PROGRAMA NACIONAL CONTRA LA VIOLENCIA FAMILIAR Y SEXUAL</t>
  </si>
  <si>
    <t xml:space="preserve">Mes </t>
  </si>
  <si>
    <t>Total</t>
  </si>
  <si>
    <t>Mujer</t>
  </si>
  <si>
    <t>Hombre</t>
  </si>
  <si>
    <t>%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</si>
  <si>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</si>
  <si>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</si>
  <si>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</si>
  <si>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</si>
  <si>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</si>
  <si>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</si>
  <si>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</si>
  <si>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</si>
  <si>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</si>
  <si>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</si>
  <si>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</si>
  <si>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</si>
  <si>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</si>
  <si>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Sin información</t>
  </si>
  <si>
    <t>N°</t>
  </si>
  <si>
    <t xml:space="preserve">% </t>
  </si>
  <si>
    <t>Septiembre</t>
  </si>
  <si>
    <t>% Acción</t>
  </si>
  <si>
    <t>Elaboración: Unidad de Generación de Información y Gestión del Conocimiento - PNCVFS</t>
  </si>
  <si>
    <t>Adultos</t>
  </si>
  <si>
    <t>Jóvenes</t>
  </si>
  <si>
    <t>Niñez</t>
  </si>
  <si>
    <t>Infancia</t>
  </si>
  <si>
    <t>-</t>
  </si>
  <si>
    <t>Grupo de Edad</t>
  </si>
  <si>
    <t>Fuente: Sistema de Registro de Acciones de la Estrategia Rural</t>
  </si>
  <si>
    <t>1/ Incluye a la persona que participó una o más veces en las acciones de la ER</t>
  </si>
  <si>
    <t>Fortalecimiento de capacidades de los operadores de atención y prevención de la VCMIGF y Violencia Sexual en los niveles provinciales, distritales y comunal</t>
  </si>
  <si>
    <t>Rutas de atención y promoción frente a la VCMIGF y Violencia Sexual en la Zona Rural</t>
  </si>
  <si>
    <t>Fortalecer la organización comunal para la vigilancia frente a la VCMIGF y Violencia Sexual en zonas rurales</t>
  </si>
  <si>
    <t>Desarrollo de capacidades de la población frente a la VCMIGF y Violencia Sexual</t>
  </si>
  <si>
    <t>Movilización social para enfrentar la VCMIGF y Violencia Sexual en zonas rurales</t>
  </si>
  <si>
    <t>Redes Insititucionales y Comunitarias articuladas en el marco del sistema local</t>
  </si>
  <si>
    <t>Cuadro N° 5: Participantes por Lineas de acciones de estrategia rural según mes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</si>
  <si>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</si>
  <si>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</si>
  <si>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Creación y/o Fortalecimiento de la Redes Institucionales y Comunitarias articuladas.</t>
  </si>
  <si>
    <t>Cuadro N° 4: Participantes por sexo según mes</t>
  </si>
  <si>
    <t>Cuadro N° 3: Participantes por Lineas de Plan de Trabajo según mes</t>
  </si>
  <si>
    <t>2/ Las Plataformas Itinerantes de Atención Social reporta al finalizar cada travesía.</t>
  </si>
  <si>
    <t>Tuman</t>
  </si>
  <si>
    <t>Tigre</t>
  </si>
  <si>
    <t>Tapo</t>
  </si>
  <si>
    <t>Tahuamanu</t>
  </si>
  <si>
    <t>San Pedro de Coris</t>
  </si>
  <si>
    <t>San Pablo</t>
  </si>
  <si>
    <t>Sama</t>
  </si>
  <si>
    <t>Rio Tambo</t>
  </si>
  <si>
    <t>Pongo de Caynarachi</t>
  </si>
  <si>
    <t>Polvora</t>
  </si>
  <si>
    <t>Pinto Recodo</t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</si>
  <si>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</si>
  <si>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r>
      <t>Pias Napo</t>
    </r>
    <r>
      <rPr>
        <vertAlign val="superscript"/>
        <sz val="12"/>
        <color indexed="8"/>
        <rFont val="Arial Narrow"/>
        <family val="2"/>
      </rPr>
      <t>2</t>
    </r>
  </si>
  <si>
    <r>
      <t>Pias Morona</t>
    </r>
    <r>
      <rPr>
        <vertAlign val="superscript"/>
        <sz val="12"/>
        <color indexed="8"/>
        <rFont val="Arial Narrow"/>
        <family val="2"/>
      </rPr>
      <t>2</t>
    </r>
  </si>
  <si>
    <r>
      <t>Pias Lago Titicaca</t>
    </r>
    <r>
      <rPr>
        <vertAlign val="superscript"/>
        <sz val="12"/>
        <color indexed="8"/>
        <rFont val="Arial Narrow"/>
        <family val="2"/>
      </rPr>
      <t>2</t>
    </r>
  </si>
  <si>
    <t>Pastaza</t>
  </si>
  <si>
    <t>Parinari</t>
  </si>
  <si>
    <t>Palca - Tarma</t>
  </si>
  <si>
    <t>Palca - Tacna</t>
  </si>
  <si>
    <t>Oyolo</t>
  </si>
  <si>
    <t>Molino</t>
  </si>
  <si>
    <t>Mazán</t>
  </si>
  <si>
    <t>Masisea</t>
  </si>
  <si>
    <t>Las Piedras</t>
  </si>
  <si>
    <t>La Peca</t>
  </si>
  <si>
    <t>Imaza</t>
  </si>
  <si>
    <t>Ichuña</t>
  </si>
  <si>
    <t>Huancano - Humay</t>
  </si>
  <si>
    <t>Huacullani</t>
  </si>
  <si>
    <t>El Parco</t>
  </si>
  <si>
    <t>Cristo nos valga</t>
  </si>
  <si>
    <t>Corani</t>
  </si>
  <si>
    <t>Coporaque</t>
  </si>
  <si>
    <t>Coasa</t>
  </si>
  <si>
    <t>Chumuch</t>
  </si>
  <si>
    <t>(60 a + años)</t>
  </si>
  <si>
    <t>Adultos Mayores</t>
  </si>
  <si>
    <t>Chongoyape</t>
  </si>
  <si>
    <t>(30 - 59 años)</t>
  </si>
  <si>
    <t>Challhuahuacho</t>
  </si>
  <si>
    <t>(18 - 29 años)</t>
  </si>
  <si>
    <t>Chaglla</t>
  </si>
  <si>
    <t>(15 - 17 años)</t>
  </si>
  <si>
    <t>Adolescentes Tardios</t>
  </si>
  <si>
    <t>Cenepa</t>
  </si>
  <si>
    <t>(12 - 14 años)</t>
  </si>
  <si>
    <t>Bernal</t>
  </si>
  <si>
    <t>(6 -11 años)</t>
  </si>
  <si>
    <t>Ayna</t>
  </si>
  <si>
    <t>(&lt; 6 años)</t>
  </si>
  <si>
    <t>Anco</t>
  </si>
  <si>
    <t>Participantes de las acciones</t>
  </si>
  <si>
    <t>Estrategia Rural</t>
  </si>
  <si>
    <t>Cuadro N° 2: Participantes según grupos de edad</t>
  </si>
  <si>
    <t>Cuadro N° 1: Número de participantes en las acciones, según Estrategia Rural</t>
  </si>
  <si>
    <t>Periodo:  Enero - Julio, 2019 (Preliminar)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</si>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</sst>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4"/>
      <color rgb="FFFF808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theme="0"/>
      <name val="Arial Narrow"/>
      <family val="2"/>
    </font>
    <font>
      <b/>
      <sz val="22"/>
      <color rgb="FFFF808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10"/>
      <color theme="1"/>
      <name val="Arial Narrow"/>
      <family val="2"/>
    </font>
    <font>
      <b/>
      <sz val="14"/>
      <color theme="1"/>
      <name val="Arial"/>
      <family val="2"/>
    </font>
    <font>
      <b/>
      <sz val="10"/>
      <color theme="1"/>
      <name val="Arial Narrow"/>
      <family val="2"/>
    </font>
    <font>
      <b/>
      <sz val="18"/>
      <color theme="3"/>
      <name val="Arial Narrow"/>
      <family val="2"/>
    </font>
    <font>
      <vertAlign val="superscript"/>
      <sz val="12"/>
      <color indexed="8"/>
      <name val="Arial Narrow"/>
      <family val="2"/>
    </font>
    <font>
      <b/>
      <vertAlign val="superscript"/>
      <sz val="22"/>
      <color theme="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34343"/>
        <bgColor indexed="9"/>
      </patternFill>
    </fill>
  </fills>
  <borders count="49">
    <border>
      <left/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ck">
        <color rgb="FF969696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/>
      <top style="thin">
        <color rgb="FF969696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medium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theme="0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/>
      <top/>
      <bottom style="medium">
        <color rgb="FF969696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" fillId="0" borderId="0" applyFont="0" applyFill="0" applyBorder="0" applyAlignment="0" applyProtection="0"/>
  </cellStyleXfs>
  <cellXfs count="130">
    <xf numFmtId="0" fontId="0" fillId="0" borderId="0" xfId="0"/>
    <xf numFmtId="0" fontId="4" fillId="4" borderId="0" xfId="0" applyFont="1" applyFill="1"/>
    <xf numFmtId="0" fontId="4" fillId="4" borderId="0" xfId="0" applyFont="1" applyFill="1" applyAlignment="1">
      <alignment horizontal="centerContinuous" vertical="center" wrapText="1"/>
    </xf>
    <xf numFmtId="3" fontId="4" fillId="4" borderId="0" xfId="0" applyNumberFormat="1" applyFont="1" applyFill="1"/>
    <xf numFmtId="0" fontId="12" fillId="4" borderId="0" xfId="0" applyFont="1" applyFill="1"/>
    <xf numFmtId="0" fontId="17" fillId="8" borderId="0" xfId="0" applyFont="1" applyFill="1"/>
    <xf numFmtId="0" fontId="18" fillId="4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0" fontId="19" fillId="4" borderId="0" xfId="0" applyFont="1" applyFill="1"/>
    <xf numFmtId="0" fontId="14" fillId="4" borderId="0" xfId="0" applyFont="1" applyFill="1" applyAlignment="1">
      <alignment horizontal="centerContinuous" vertical="center"/>
    </xf>
    <xf numFmtId="0" fontId="19" fillId="4" borderId="0" xfId="0" applyFont="1" applyFill="1" applyAlignment="1">
      <alignment horizontal="centerContinuous" vertical="center"/>
    </xf>
    <xf numFmtId="0" fontId="24" fillId="4" borderId="0" xfId="0" applyFont="1" applyFill="1" applyAlignment="1">
      <alignment horizontal="centerContinuous" vertical="center"/>
    </xf>
    <xf numFmtId="0" fontId="25" fillId="4" borderId="0" xfId="0" applyFont="1" applyFill="1" applyAlignment="1">
      <alignment horizontal="centerContinuous" vertical="center"/>
    </xf>
    <xf numFmtId="0" fontId="4" fillId="7" borderId="0" xfId="0" applyFont="1" applyFill="1"/>
    <xf numFmtId="9" fontId="17" fillId="4" borderId="0" xfId="12" applyFont="1" applyFill="1" applyAlignment="1">
      <alignment horizontal="center"/>
    </xf>
    <xf numFmtId="0" fontId="26" fillId="2" borderId="0" xfId="0" applyFont="1" applyFill="1" applyAlignment="1">
      <alignment vertical="center"/>
    </xf>
    <xf numFmtId="9" fontId="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9" fontId="7" fillId="10" borderId="11" xfId="1" applyFont="1" applyFill="1" applyBorder="1" applyAlignment="1">
      <alignment horizontal="center" vertical="center"/>
    </xf>
    <xf numFmtId="0" fontId="7" fillId="10" borderId="12" xfId="0" applyFont="1" applyFill="1" applyBorder="1" applyAlignment="1">
      <alignment horizontal="center" vertical="center"/>
    </xf>
    <xf numFmtId="3" fontId="6" fillId="5" borderId="14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4" fillId="3" borderId="0" xfId="0" applyFont="1" applyFill="1"/>
    <xf numFmtId="3" fontId="7" fillId="7" borderId="14" xfId="0" applyNumberFormat="1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left" vertical="center" indent="1"/>
    </xf>
    <xf numFmtId="0" fontId="8" fillId="7" borderId="15" xfId="0" applyFont="1" applyFill="1" applyBorder="1" applyAlignment="1">
      <alignment horizontal="left" vertical="center" indent="1"/>
    </xf>
    <xf numFmtId="0" fontId="8" fillId="7" borderId="16" xfId="0" applyFont="1" applyFill="1" applyBorder="1" applyAlignment="1">
      <alignment horizontal="left" vertical="center" indent="1"/>
    </xf>
    <xf numFmtId="0" fontId="4" fillId="4" borderId="2" xfId="0" applyFont="1" applyFill="1" applyBorder="1"/>
    <xf numFmtId="0" fontId="11" fillId="6" borderId="19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4" fillId="4" borderId="21" xfId="0" applyFont="1" applyFill="1" applyBorder="1"/>
    <xf numFmtId="3" fontId="7" fillId="7" borderId="11" xfId="0" applyNumberFormat="1" applyFont="1" applyFill="1" applyBorder="1" applyAlignment="1">
      <alignment horizontal="center" vertical="center"/>
    </xf>
    <xf numFmtId="3" fontId="7" fillId="7" borderId="23" xfId="0" applyNumberFormat="1" applyFont="1" applyFill="1" applyBorder="1" applyAlignment="1">
      <alignment horizontal="center" vertical="center"/>
    </xf>
    <xf numFmtId="0" fontId="11" fillId="6" borderId="25" xfId="0" applyFont="1" applyFill="1" applyBorder="1" applyAlignment="1">
      <alignment horizontal="center" vertical="center" wrapText="1"/>
    </xf>
    <xf numFmtId="0" fontId="4" fillId="4" borderId="26" xfId="0" applyFont="1" applyFill="1" applyBorder="1"/>
    <xf numFmtId="9" fontId="6" fillId="8" borderId="0" xfId="1" applyFont="1" applyFill="1" applyAlignment="1">
      <alignment horizontal="center" vertical="center"/>
    </xf>
    <xf numFmtId="3" fontId="7" fillId="4" borderId="0" xfId="0" quotePrefix="1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9" fontId="6" fillId="5" borderId="27" xfId="1" applyFont="1" applyFill="1" applyBorder="1" applyAlignment="1">
      <alignment horizontal="center" vertical="center"/>
    </xf>
    <xf numFmtId="3" fontId="6" fillId="5" borderId="28" xfId="0" applyNumberFormat="1" applyFont="1" applyFill="1" applyBorder="1" applyAlignment="1">
      <alignment horizontal="center" vertical="center"/>
    </xf>
    <xf numFmtId="3" fontId="6" fillId="5" borderId="29" xfId="0" applyNumberFormat="1" applyFont="1" applyFill="1" applyBorder="1" applyAlignment="1">
      <alignment horizontal="center" vertical="center"/>
    </xf>
    <xf numFmtId="3" fontId="6" fillId="5" borderId="30" xfId="0" applyNumberFormat="1" applyFont="1" applyFill="1" applyBorder="1" applyAlignment="1">
      <alignment horizontal="center" vertical="center"/>
    </xf>
    <xf numFmtId="9" fontId="6" fillId="8" borderId="32" xfId="1" applyFont="1" applyFill="1" applyBorder="1" applyAlignment="1">
      <alignment horizontal="center" vertical="center"/>
    </xf>
    <xf numFmtId="3" fontId="7" fillId="4" borderId="33" xfId="0" quotePrefix="1" applyNumberFormat="1" applyFont="1" applyFill="1" applyBorder="1" applyAlignment="1">
      <alignment horizontal="center" vertical="center"/>
    </xf>
    <xf numFmtId="3" fontId="7" fillId="4" borderId="34" xfId="0" quotePrefix="1" applyNumberFormat="1" applyFont="1" applyFill="1" applyBorder="1" applyAlignment="1">
      <alignment horizontal="center" vertical="center"/>
    </xf>
    <xf numFmtId="3" fontId="7" fillId="4" borderId="35" xfId="0" quotePrefix="1" applyNumberFormat="1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29" fillId="9" borderId="35" xfId="0" applyFont="1" applyFill="1" applyBorder="1" applyAlignment="1">
      <alignment horizontal="center" vertical="center"/>
    </xf>
    <xf numFmtId="9" fontId="7" fillId="3" borderId="0" xfId="1" applyFont="1" applyFill="1"/>
    <xf numFmtId="0" fontId="14" fillId="4" borderId="0" xfId="0" applyFont="1" applyFill="1" applyAlignment="1">
      <alignment vertical="center" wrapText="1"/>
    </xf>
    <xf numFmtId="9" fontId="7" fillId="3" borderId="0" xfId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3" fontId="10" fillId="7" borderId="0" xfId="0" applyNumberFormat="1" applyFont="1" applyFill="1" applyAlignment="1">
      <alignment vertical="center"/>
    </xf>
    <xf numFmtId="3" fontId="10" fillId="7" borderId="0" xfId="0" applyNumberFormat="1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3" fontId="8" fillId="7" borderId="0" xfId="0" applyNumberFormat="1" applyFont="1" applyFill="1" applyAlignment="1">
      <alignment vertical="center" wrapText="1"/>
    </xf>
    <xf numFmtId="0" fontId="14" fillId="4" borderId="0" xfId="0" applyFont="1" applyFill="1" applyAlignment="1">
      <alignment horizontal="centerContinuous" vertical="center" wrapText="1"/>
    </xf>
    <xf numFmtId="3" fontId="7" fillId="7" borderId="0" xfId="0" applyNumberFormat="1" applyFont="1" applyFill="1" applyAlignment="1">
      <alignment horizontal="center"/>
    </xf>
    <xf numFmtId="0" fontId="8" fillId="7" borderId="0" xfId="0" applyFont="1" applyFill="1" applyAlignment="1">
      <alignment horizontal="center"/>
    </xf>
    <xf numFmtId="3" fontId="6" fillId="5" borderId="11" xfId="0" applyNumberFormat="1" applyFont="1" applyFill="1" applyBorder="1" applyAlignment="1">
      <alignment horizontal="centerContinuous" vertical="center"/>
    </xf>
    <xf numFmtId="0" fontId="6" fillId="5" borderId="11" xfId="0" applyFont="1" applyFill="1" applyBorder="1" applyAlignment="1">
      <alignment horizontal="centerContinuous" vertical="center"/>
    </xf>
    <xf numFmtId="0" fontId="15" fillId="5" borderId="11" xfId="0" applyFont="1" applyFill="1" applyBorder="1" applyAlignment="1">
      <alignment horizontal="centerContinuous" vertical="center"/>
    </xf>
    <xf numFmtId="0" fontId="6" fillId="5" borderId="12" xfId="0" applyFont="1" applyFill="1" applyBorder="1" applyAlignment="1">
      <alignment horizontal="centerContinuous" vertical="center"/>
    </xf>
    <xf numFmtId="3" fontId="8" fillId="7" borderId="15" xfId="0" applyNumberFormat="1" applyFont="1" applyFill="1" applyBorder="1" applyAlignment="1">
      <alignment horizontal="centerContinuous" vertical="center"/>
    </xf>
    <xf numFmtId="3" fontId="8" fillId="7" borderId="13" xfId="0" applyNumberFormat="1" applyFont="1" applyFill="1" applyBorder="1" applyAlignment="1">
      <alignment horizontal="centerContinuous" vertical="center"/>
    </xf>
    <xf numFmtId="0" fontId="5" fillId="7" borderId="37" xfId="0" applyFont="1" applyFill="1" applyBorder="1" applyAlignment="1">
      <alignment horizontal="center" vertical="center"/>
    </xf>
    <xf numFmtId="0" fontId="16" fillId="7" borderId="37" xfId="0" applyFont="1" applyFill="1" applyBorder="1" applyAlignment="1">
      <alignment vertical="center"/>
    </xf>
    <xf numFmtId="0" fontId="15" fillId="7" borderId="37" xfId="0" applyFont="1" applyFill="1" applyBorder="1" applyAlignment="1">
      <alignment horizontal="left" vertical="center" indent="2"/>
    </xf>
    <xf numFmtId="3" fontId="8" fillId="7" borderId="16" xfId="0" applyNumberFormat="1" applyFont="1" applyFill="1" applyBorder="1" applyAlignment="1">
      <alignment horizontal="centerContinuous" vertical="center"/>
    </xf>
    <xf numFmtId="3" fontId="8" fillId="7" borderId="24" xfId="0" applyNumberFormat="1" applyFont="1" applyFill="1" applyBorder="1" applyAlignment="1">
      <alignment horizontal="centerContinuous" vertical="center"/>
    </xf>
    <xf numFmtId="0" fontId="11" fillId="7" borderId="0" xfId="0" applyFont="1" applyFill="1" applyAlignment="1">
      <alignment vertical="center" wrapText="1"/>
    </xf>
    <xf numFmtId="0" fontId="13" fillId="7" borderId="0" xfId="0" applyFont="1" applyFill="1" applyAlignment="1">
      <alignment horizontal="center" vertical="center"/>
    </xf>
    <xf numFmtId="0" fontId="18" fillId="11" borderId="5" xfId="0" applyFont="1" applyFill="1" applyBorder="1" applyAlignment="1">
      <alignment horizontal="centerContinuous" vertical="center" wrapText="1"/>
    </xf>
    <xf numFmtId="0" fontId="20" fillId="11" borderId="5" xfId="0" applyFont="1" applyFill="1" applyBorder="1" applyAlignment="1">
      <alignment horizontal="centerContinuous" vertical="center" wrapText="1"/>
    </xf>
    <xf numFmtId="0" fontId="18" fillId="11" borderId="6" xfId="0" applyFont="1" applyFill="1" applyBorder="1" applyAlignment="1">
      <alignment horizontal="centerContinuous" vertical="center" wrapText="1"/>
    </xf>
    <xf numFmtId="3" fontId="8" fillId="7" borderId="13" xfId="0" applyNumberFormat="1" applyFont="1" applyFill="1" applyBorder="1" applyAlignment="1">
      <alignment horizontal="center" vertical="center" wrapText="1"/>
    </xf>
    <xf numFmtId="3" fontId="8" fillId="7" borderId="15" xfId="0" applyNumberFormat="1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3" fontId="8" fillId="7" borderId="14" xfId="0" applyNumberFormat="1" applyFont="1" applyFill="1" applyBorder="1" applyAlignment="1">
      <alignment horizontal="center" vertical="center" wrapText="1"/>
    </xf>
    <xf numFmtId="3" fontId="6" fillId="5" borderId="14" xfId="0" applyNumberFormat="1" applyFont="1" applyFill="1" applyBorder="1" applyAlignment="1">
      <alignment horizontal="center" vertical="center"/>
    </xf>
    <xf numFmtId="3" fontId="6" fillId="5" borderId="13" xfId="0" applyNumberFormat="1" applyFont="1" applyFill="1" applyBorder="1" applyAlignment="1">
      <alignment horizontal="center" vertical="center"/>
    </xf>
    <xf numFmtId="3" fontId="8" fillId="7" borderId="13" xfId="0" applyNumberFormat="1" applyFont="1" applyFill="1" applyBorder="1" applyAlignment="1">
      <alignment horizontal="center" vertical="center" wrapText="1"/>
    </xf>
    <xf numFmtId="3" fontId="8" fillId="7" borderId="15" xfId="0" applyNumberFormat="1" applyFont="1" applyFill="1" applyBorder="1" applyAlignment="1">
      <alignment horizontal="center" vertical="center" wrapText="1"/>
    </xf>
    <xf numFmtId="9" fontId="7" fillId="10" borderId="11" xfId="1" applyFont="1" applyFill="1" applyBorder="1" applyAlignment="1">
      <alignment horizontal="center" vertical="center"/>
    </xf>
    <xf numFmtId="9" fontId="7" fillId="10" borderId="10" xfId="1" applyFont="1" applyFill="1" applyBorder="1" applyAlignment="1">
      <alignment horizontal="center" vertical="center"/>
    </xf>
    <xf numFmtId="3" fontId="8" fillId="7" borderId="11" xfId="0" applyNumberFormat="1" applyFont="1" applyFill="1" applyBorder="1" applyAlignment="1">
      <alignment horizontal="center" vertical="center"/>
    </xf>
    <xf numFmtId="3" fontId="8" fillId="7" borderId="14" xfId="0" applyNumberFormat="1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/>
    </xf>
    <xf numFmtId="3" fontId="8" fillId="7" borderId="23" xfId="0" applyNumberFormat="1" applyFont="1" applyFill="1" applyBorder="1" applyAlignment="1">
      <alignment horizontal="center" vertical="center"/>
    </xf>
    <xf numFmtId="0" fontId="11" fillId="6" borderId="25" xfId="0" applyFont="1" applyFill="1" applyBorder="1" applyAlignment="1">
      <alignment horizontal="center" vertical="center" wrapText="1"/>
    </xf>
    <xf numFmtId="3" fontId="8" fillId="7" borderId="24" xfId="0" applyNumberFormat="1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left" vertical="center"/>
    </xf>
    <xf numFmtId="0" fontId="8" fillId="4" borderId="36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0" fontId="27" fillId="4" borderId="48" xfId="0" applyFont="1" applyFill="1" applyBorder="1" applyAlignment="1">
      <alignment horizontal="center"/>
    </xf>
    <xf numFmtId="0" fontId="9" fillId="6" borderId="18" xfId="0" applyFont="1" applyFill="1" applyBorder="1" applyAlignment="1">
      <alignment horizontal="center" vertical="center" wrapText="1"/>
    </xf>
    <xf numFmtId="0" fontId="9" fillId="6" borderId="47" xfId="0" applyFont="1" applyFill="1" applyBorder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 wrapText="1"/>
    </xf>
    <xf numFmtId="0" fontId="9" fillId="6" borderId="46" xfId="0" applyFont="1" applyFill="1" applyBorder="1" applyAlignment="1">
      <alignment horizontal="center" vertical="center" wrapText="1"/>
    </xf>
    <xf numFmtId="0" fontId="9" fillId="6" borderId="40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3" fillId="11" borderId="9" xfId="0" applyFont="1" applyFill="1" applyBorder="1" applyAlignment="1">
      <alignment horizontal="center" vertical="center" wrapText="1"/>
    </xf>
    <xf numFmtId="0" fontId="23" fillId="11" borderId="8" xfId="0" applyFont="1" applyFill="1" applyBorder="1" applyAlignment="1">
      <alignment horizontal="center" vertical="center" wrapText="1"/>
    </xf>
    <xf numFmtId="0" fontId="22" fillId="11" borderId="7" xfId="0" applyFont="1" applyFill="1" applyBorder="1" applyAlignment="1">
      <alignment horizontal="center" vertical="center" wrapText="1"/>
    </xf>
    <xf numFmtId="0" fontId="22" fillId="11" borderId="0" xfId="0" applyFont="1" applyFill="1" applyAlignment="1">
      <alignment horizontal="center" vertical="center" wrapText="1"/>
    </xf>
    <xf numFmtId="0" fontId="21" fillId="11" borderId="7" xfId="0" applyFont="1" applyFill="1" applyBorder="1" applyAlignment="1">
      <alignment horizontal="center" vertical="center" wrapText="1"/>
    </xf>
    <xf numFmtId="0" fontId="21" fillId="11" borderId="0" xfId="0" applyFont="1" applyFill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4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center" vertical="center" wrapText="1"/>
    </xf>
    <xf numFmtId="9" fontId="7" fillId="7" borderId="14" xfId="12" applyFont="1" applyFill="1" applyBorder="1" applyAlignment="1">
      <alignment horizontal="center" vertical="center"/>
    </xf>
    <xf numFmtId="9" fontId="7" fillId="7" borderId="13" xfId="12" applyFont="1" applyFill="1" applyBorder="1" applyAlignment="1">
      <alignment horizontal="center" vertical="center"/>
    </xf>
    <xf numFmtId="9" fontId="6" fillId="5" borderId="11" xfId="12" applyFont="1" applyFill="1" applyBorder="1" applyAlignment="1">
      <alignment horizontal="center" vertical="center"/>
    </xf>
    <xf numFmtId="9" fontId="6" fillId="5" borderId="10" xfId="12" applyFont="1" applyFill="1" applyBorder="1" applyAlignment="1">
      <alignment horizontal="center" vertical="center"/>
    </xf>
    <xf numFmtId="9" fontId="7" fillId="7" borderId="23" xfId="12" applyFont="1" applyFill="1" applyBorder="1" applyAlignment="1">
      <alignment horizontal="center" vertical="center"/>
    </xf>
    <xf numFmtId="9" fontId="7" fillId="7" borderId="24" xfId="12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center" vertical="center" wrapText="1"/>
    </xf>
    <xf numFmtId="0" fontId="9" fillId="6" borderId="38" xfId="0" applyFont="1" applyFill="1" applyBorder="1" applyAlignment="1">
      <alignment horizontal="center" vertical="center" wrapText="1"/>
    </xf>
    <xf numFmtId="0" fontId="27" fillId="4" borderId="22" xfId="0" applyFont="1" applyFill="1" applyBorder="1" applyAlignment="1">
      <alignment horizontal="center" vertical="center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'ER-Acciones'!$A$66:$A$77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'ER-Acciones'!$B$66:$B$77</c:f>
              <c:numCache>
                <c:formatCode>#,##0</c:formatCode>
                <c:ptCount val="12"/>
                <c:pt idx="0">
                  <c:v>2531</c:v>
                </c:pt>
                <c:pt idx="1">
                  <c:v>3376</c:v>
                </c:pt>
                <c:pt idx="2">
                  <c:v>13451</c:v>
                </c:pt>
                <c:pt idx="3">
                  <c:v>8648</c:v>
                </c:pt>
                <c:pt idx="4">
                  <c:v>8481</c:v>
                </c:pt>
                <c:pt idx="5">
                  <c:v>8233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5-4651-8E4E-0612C5684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558065124269415E-5"/>
                  <c:y val="4.8308192037550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47-48ED-B3AB-56607054E6E0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47-48ED-B3AB-56607054E6E0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47-48ED-B3AB-56607054E6E0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47-48ED-B3AB-56607054E6E0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47-48ED-B3AB-56607054E6E0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47-48ED-B3AB-56607054E6E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('ER-Acciones'!$C$85,'ER-Acciones'!$E$85,'ER-Acciones'!$G$85,'ER-Acciones'!$I$85,'ER-Acciones'!$K$85,'ER-Acciones'!$M$85,'ER-Acciones'!$O$85)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('ER-Acciones'!$C$98,'ER-Acciones'!$E$98,'ER-Acciones'!$G$98,'ER-Acciones'!$I$98,'ER-Acciones'!$K$98,'ER-Acciones'!$M$98,'ER-Acciones'!$O$98)</c:f>
              <c:numCache>
                <c:formatCode>#,##0</c:formatCode>
                <c:ptCount val="7"/>
                <c:pt idx="0">
                  <c:v>8743</c:v>
                </c:pt>
                <c:pt idx="1">
                  <c:v>14668</c:v>
                </c:pt>
                <c:pt idx="2">
                  <c:v>11597</c:v>
                </c:pt>
                <c:pt idx="3">
                  <c:v>838</c:v>
                </c:pt>
                <c:pt idx="4">
                  <c:v>6806</c:v>
                </c:pt>
                <c:pt idx="5">
                  <c:v>2068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47-48ED-B3AB-56607054E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N° 1.1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3D3-463B-AA44-1A2BCBF1F92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3D3-463B-AA44-1A2BCBF1F92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3D3-463B-AA44-1A2BCBF1F92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3D3-463B-AA44-1A2BCBF1F92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3D3-463B-AA44-1A2BCBF1F92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3D3-463B-AA44-1A2BCBF1F92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3D3-463B-AA44-1A2BCBF1F92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3D3-463B-AA44-1A2BCBF1F92C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'ER-Acciones'!$X$16:$X$23</c:f>
              <c:numCache>
                <c:formatCode>#,##0</c:formatCode>
                <c:ptCount val="8"/>
                <c:pt idx="0">
                  <c:v>739</c:v>
                </c:pt>
                <c:pt idx="1">
                  <c:v>5061</c:v>
                </c:pt>
                <c:pt idx="2">
                  <c:v>3481</c:v>
                </c:pt>
                <c:pt idx="3">
                  <c:v>2880</c:v>
                </c:pt>
                <c:pt idx="4">
                  <c:v>7394</c:v>
                </c:pt>
                <c:pt idx="5">
                  <c:v>21475</c:v>
                </c:pt>
                <c:pt idx="6">
                  <c:v>3504</c:v>
                </c:pt>
                <c:pt idx="7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D3-463B-AA44-1A2BCBF1F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63</xdr:row>
      <xdr:rowOff>142875</xdr:rowOff>
    </xdr:from>
    <xdr:to>
      <xdr:col>18</xdr:col>
      <xdr:colOff>95250</xdr:colOff>
      <xdr:row>78</xdr:row>
      <xdr:rowOff>95250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C05E60E-3CA0-4D8F-A4AD-C1253ECA48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736599</xdr:colOff>
      <xdr:row>81</xdr:row>
      <xdr:rowOff>282575</xdr:rowOff>
    </xdr:from>
    <xdr:to>
      <xdr:col>27</xdr:col>
      <xdr:colOff>63500</xdr:colOff>
      <xdr:row>98</xdr:row>
      <xdr:rowOff>130175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1F43EB44-3A4D-4F38-BD7D-5444F9D1A4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428625</xdr:colOff>
      <xdr:row>24</xdr:row>
      <xdr:rowOff>228600</xdr:rowOff>
    </xdr:from>
    <xdr:to>
      <xdr:col>27</xdr:col>
      <xdr:colOff>0</xdr:colOff>
      <xdr:row>57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C63B7DD6-E071-4A37-80BB-F79691636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68580</xdr:colOff>
      <xdr:row>0</xdr:row>
      <xdr:rowOff>83820</xdr:rowOff>
    </xdr:from>
    <xdr:ext cx="4020798" cy="1032510"/>
    <xdr:pic>
      <xdr:nvPicPr>
        <xdr:cNvPr id="5" name="Imagen 5">
          <a:extLst>
            <a:ext uri="{FF2B5EF4-FFF2-40B4-BE49-F238E27FC236}">
              <a16:creationId xmlns:a16="http://schemas.microsoft.com/office/drawing/2014/main" id="{4FD046F8-0FF0-431F-AAD3-4DD8B24A9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020798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10"/>
  <sheetViews>
    <sheetView tabSelected="1" view="pageBreakPreview" zoomScale="70" zoomScaleNormal="80" zoomScaleSheetLayoutView="70" workbookViewId="0">
      <selection activeCell="I1" sqref="I1"/>
    </sheetView>
  </sheetViews>
  <sheetFormatPr baseColWidth="10" defaultColWidth="11.42578125" defaultRowHeight="16.5" x14ac:dyDescent="0.3"/>
  <cols>
    <col min="1" max="1" width="14.42578125" style="1" customWidth="1"/>
    <col min="2" max="3" width="13.7109375" style="1" customWidth="1"/>
    <col min="4" max="4" width="10.7109375" style="1" customWidth="1"/>
    <col min="5" max="15" width="15.140625" style="1" customWidth="1"/>
    <col min="16" max="16" width="14.28515625" style="1" customWidth="1"/>
    <col min="17" max="18" width="10.7109375" style="1" customWidth="1"/>
    <col min="19" max="19" width="2.85546875" style="1" customWidth="1"/>
    <col min="20" max="20" width="2.42578125" style="1" customWidth="1"/>
    <col min="21" max="21" width="12.5703125" style="1" customWidth="1"/>
    <col min="22" max="23" width="12.140625" style="1" customWidth="1"/>
    <col min="24" max="28" width="10.7109375" style="1" customWidth="1"/>
    <col min="29" max="34" width="3.7109375" style="1" customWidth="1"/>
    <col min="35" max="35" width="11.42578125" style="1"/>
    <col min="36" max="36" width="10" style="1" customWidth="1"/>
    <col min="37" max="37" width="11.28515625" style="1" customWidth="1"/>
    <col min="38" max="38" width="14.28515625" style="1" customWidth="1"/>
    <col min="39" max="47" width="7.140625" style="1" customWidth="1"/>
    <col min="48" max="16384" width="11.42578125" style="1"/>
  </cols>
  <sheetData>
    <row r="5" spans="1:48" s="8" customFormat="1" ht="26.25" customHeight="1" x14ac:dyDescent="0.35">
      <c r="A5" s="12" t="s">
        <v>0</v>
      </c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48" ht="7.5" customHeight="1" x14ac:dyDescent="0.3"/>
    <row r="7" spans="1:48" ht="7.5" customHeight="1" x14ac:dyDescent="0.3">
      <c r="A7" s="108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</row>
    <row r="8" spans="1:48" ht="27.75" customHeight="1" x14ac:dyDescent="0.3">
      <c r="A8" s="110" t="s">
        <v>102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</row>
    <row r="9" spans="1:48" ht="23.25" customHeight="1" x14ac:dyDescent="0.3">
      <c r="A9" s="112" t="s">
        <v>101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</row>
    <row r="10" spans="1:48" ht="7.5" customHeight="1" x14ac:dyDescent="0.3">
      <c r="A10" s="75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4"/>
      <c r="O10" s="74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</row>
    <row r="11" spans="1:48" ht="20.25" customHeight="1" x14ac:dyDescent="0.3"/>
    <row r="12" spans="1:48" ht="23.25" customHeight="1" thickBot="1" x14ac:dyDescent="0.35">
      <c r="A12" s="91" t="s">
        <v>100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72"/>
      <c r="S12" s="72"/>
      <c r="T12" s="13"/>
      <c r="U12" s="100" t="s">
        <v>99</v>
      </c>
      <c r="V12" s="100"/>
      <c r="W12" s="100"/>
      <c r="X12" s="100"/>
      <c r="Y12" s="100"/>
      <c r="Z12" s="100"/>
      <c r="AA12" s="100"/>
    </row>
    <row r="13" spans="1:48" ht="12.75" customHeight="1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13"/>
      <c r="S13" s="13"/>
      <c r="T13" s="13"/>
      <c r="U13" s="35"/>
    </row>
    <row r="14" spans="1:48" ht="22.5" customHeight="1" x14ac:dyDescent="0.3">
      <c r="A14" s="114" t="s">
        <v>20</v>
      </c>
      <c r="B14" s="116" t="s">
        <v>98</v>
      </c>
      <c r="C14" s="117"/>
      <c r="D14" s="95" t="s">
        <v>7</v>
      </c>
      <c r="E14" s="95" t="s">
        <v>8</v>
      </c>
      <c r="F14" s="95" t="s">
        <v>9</v>
      </c>
      <c r="G14" s="95" t="s">
        <v>10</v>
      </c>
      <c r="H14" s="95" t="s">
        <v>11</v>
      </c>
      <c r="I14" s="95" t="s">
        <v>12</v>
      </c>
      <c r="J14" s="95" t="s">
        <v>13</v>
      </c>
      <c r="K14" s="95" t="s">
        <v>14</v>
      </c>
      <c r="L14" s="95" t="s">
        <v>22</v>
      </c>
      <c r="M14" s="95" t="s">
        <v>16</v>
      </c>
      <c r="N14" s="95" t="s">
        <v>17</v>
      </c>
      <c r="O14" s="101" t="s">
        <v>18</v>
      </c>
      <c r="P14" s="102" t="s">
        <v>2</v>
      </c>
      <c r="Q14" s="104" t="s">
        <v>5</v>
      </c>
      <c r="S14" s="71"/>
      <c r="T14" s="71"/>
      <c r="U14" s="114" t="s">
        <v>30</v>
      </c>
      <c r="V14" s="95"/>
      <c r="W14" s="95"/>
      <c r="X14" s="95" t="s">
        <v>97</v>
      </c>
      <c r="Y14" s="95"/>
      <c r="Z14" s="95" t="s">
        <v>5</v>
      </c>
      <c r="AA14" s="127"/>
      <c r="AB14" s="71"/>
    </row>
    <row r="15" spans="1:48" ht="23.25" customHeight="1" x14ac:dyDescent="0.3">
      <c r="A15" s="115"/>
      <c r="B15" s="118"/>
      <c r="C15" s="119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9"/>
      <c r="P15" s="103"/>
      <c r="Q15" s="105"/>
      <c r="S15" s="71"/>
      <c r="T15" s="71"/>
      <c r="U15" s="126"/>
      <c r="V15" s="78"/>
      <c r="W15" s="78"/>
      <c r="X15" s="78"/>
      <c r="Y15" s="78"/>
      <c r="Z15" s="78"/>
      <c r="AA15" s="128"/>
      <c r="AB15" s="71"/>
    </row>
    <row r="16" spans="1:48" ht="23.25" customHeight="1" x14ac:dyDescent="0.3">
      <c r="A16" s="47">
        <v>1</v>
      </c>
      <c r="B16" s="96" t="s">
        <v>96</v>
      </c>
      <c r="C16" s="97"/>
      <c r="D16" s="46">
        <v>264</v>
      </c>
      <c r="E16" s="46">
        <v>231</v>
      </c>
      <c r="F16" s="46">
        <v>562</v>
      </c>
      <c r="G16" s="46">
        <v>699</v>
      </c>
      <c r="H16" s="46">
        <v>324</v>
      </c>
      <c r="I16" s="46">
        <v>304</v>
      </c>
      <c r="J16" s="46"/>
      <c r="K16" s="46"/>
      <c r="L16" s="46"/>
      <c r="M16" s="46"/>
      <c r="N16" s="46"/>
      <c r="O16" s="45"/>
      <c r="P16" s="44">
        <f t="shared" ref="P16:P57" si="0">SUM(D16:O16)</f>
        <v>2384</v>
      </c>
      <c r="Q16" s="43">
        <f t="shared" ref="Q16:Q57" si="1">+P16/$P$58</f>
        <v>5.3309481216457962E-2</v>
      </c>
      <c r="S16" s="59"/>
      <c r="T16" s="58"/>
      <c r="U16" s="68" t="s">
        <v>28</v>
      </c>
      <c r="V16" s="67"/>
      <c r="W16" s="66" t="s">
        <v>95</v>
      </c>
      <c r="X16" s="70">
        <v>739</v>
      </c>
      <c r="Y16" s="69"/>
      <c r="Z16" s="124">
        <f t="shared" ref="Z16:Z23" si="2">+X16/$X$24</f>
        <v>1.6525044722719141E-2</v>
      </c>
      <c r="AA16" s="125"/>
      <c r="AB16" s="56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7" ht="23.25" customHeight="1" x14ac:dyDescent="0.3">
      <c r="A17" s="47">
        <v>2</v>
      </c>
      <c r="B17" s="96" t="s">
        <v>94</v>
      </c>
      <c r="C17" s="97"/>
      <c r="D17" s="46">
        <v>110</v>
      </c>
      <c r="E17" s="46">
        <v>84</v>
      </c>
      <c r="F17" s="46">
        <v>322</v>
      </c>
      <c r="G17" s="46">
        <v>321</v>
      </c>
      <c r="H17" s="46">
        <v>199</v>
      </c>
      <c r="I17" s="46">
        <v>880</v>
      </c>
      <c r="J17" s="46"/>
      <c r="K17" s="46"/>
      <c r="L17" s="46"/>
      <c r="M17" s="46"/>
      <c r="N17" s="46"/>
      <c r="O17" s="45"/>
      <c r="P17" s="44">
        <f t="shared" si="0"/>
        <v>1916</v>
      </c>
      <c r="Q17" s="43">
        <f t="shared" si="1"/>
        <v>4.2844364937388191E-2</v>
      </c>
      <c r="S17" s="59"/>
      <c r="T17" s="58"/>
      <c r="U17" s="68" t="s">
        <v>27</v>
      </c>
      <c r="V17" s="67"/>
      <c r="W17" s="66" t="s">
        <v>93</v>
      </c>
      <c r="X17" s="65">
        <v>5061</v>
      </c>
      <c r="Y17" s="64"/>
      <c r="Z17" s="120">
        <f t="shared" si="2"/>
        <v>0.11317084078711985</v>
      </c>
      <c r="AA17" s="121"/>
      <c r="AB17" s="56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 ht="23.25" customHeight="1" x14ac:dyDescent="0.3">
      <c r="A18" s="47">
        <v>3</v>
      </c>
      <c r="B18" s="96" t="s">
        <v>92</v>
      </c>
      <c r="C18" s="97"/>
      <c r="D18" s="46">
        <v>35</v>
      </c>
      <c r="E18" s="46">
        <v>76</v>
      </c>
      <c r="F18" s="46">
        <v>94</v>
      </c>
      <c r="G18" s="46">
        <v>140</v>
      </c>
      <c r="H18" s="46">
        <v>210</v>
      </c>
      <c r="I18" s="46">
        <v>186</v>
      </c>
      <c r="J18" s="46"/>
      <c r="K18" s="46"/>
      <c r="L18" s="46"/>
      <c r="M18" s="46"/>
      <c r="N18" s="46"/>
      <c r="O18" s="45"/>
      <c r="P18" s="44">
        <f t="shared" si="0"/>
        <v>741</v>
      </c>
      <c r="Q18" s="43">
        <f t="shared" si="1"/>
        <v>1.6569767441860464E-2</v>
      </c>
      <c r="S18" s="59"/>
      <c r="T18" s="58"/>
      <c r="U18" s="68" t="s">
        <v>6</v>
      </c>
      <c r="V18" s="67"/>
      <c r="W18" s="66" t="s">
        <v>91</v>
      </c>
      <c r="X18" s="65">
        <v>3481</v>
      </c>
      <c r="Y18" s="64"/>
      <c r="Z18" s="120">
        <f t="shared" si="2"/>
        <v>7.7839892665474059E-2</v>
      </c>
      <c r="AA18" s="121"/>
      <c r="AB18" s="56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 ht="23.25" customHeight="1" x14ac:dyDescent="0.3">
      <c r="A19" s="47">
        <v>4</v>
      </c>
      <c r="B19" s="96" t="s">
        <v>90</v>
      </c>
      <c r="C19" s="97"/>
      <c r="D19" s="46">
        <v>50</v>
      </c>
      <c r="E19" s="46">
        <v>37</v>
      </c>
      <c r="F19" s="46">
        <v>499</v>
      </c>
      <c r="G19" s="46">
        <v>344</v>
      </c>
      <c r="H19" s="46">
        <v>344</v>
      </c>
      <c r="I19" s="46">
        <v>430</v>
      </c>
      <c r="J19" s="46"/>
      <c r="K19" s="46"/>
      <c r="L19" s="46"/>
      <c r="M19" s="46"/>
      <c r="N19" s="46"/>
      <c r="O19" s="45"/>
      <c r="P19" s="44">
        <f t="shared" si="0"/>
        <v>1704</v>
      </c>
      <c r="Q19" s="43">
        <f t="shared" si="1"/>
        <v>3.810375670840787E-2</v>
      </c>
      <c r="S19" s="59"/>
      <c r="T19" s="58"/>
      <c r="U19" s="68" t="s">
        <v>89</v>
      </c>
      <c r="V19" s="67"/>
      <c r="W19" s="66" t="s">
        <v>88</v>
      </c>
      <c r="X19" s="65">
        <v>2880</v>
      </c>
      <c r="Y19" s="64"/>
      <c r="Z19" s="120">
        <f t="shared" si="2"/>
        <v>6.4400715563506267E-2</v>
      </c>
      <c r="AA19" s="121"/>
      <c r="AB19" s="56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 ht="23.25" customHeight="1" x14ac:dyDescent="0.3">
      <c r="A20" s="47">
        <v>5</v>
      </c>
      <c r="B20" s="96" t="s">
        <v>87</v>
      </c>
      <c r="C20" s="97"/>
      <c r="D20" s="46">
        <v>9</v>
      </c>
      <c r="E20" s="46">
        <v>14</v>
      </c>
      <c r="F20" s="46">
        <v>522</v>
      </c>
      <c r="G20" s="46">
        <v>148</v>
      </c>
      <c r="H20" s="46">
        <v>91</v>
      </c>
      <c r="I20" s="46">
        <v>59</v>
      </c>
      <c r="J20" s="46"/>
      <c r="K20" s="46"/>
      <c r="L20" s="46"/>
      <c r="M20" s="46"/>
      <c r="N20" s="46"/>
      <c r="O20" s="45"/>
      <c r="P20" s="44">
        <f t="shared" si="0"/>
        <v>843</v>
      </c>
      <c r="Q20" s="43">
        <f t="shared" si="1"/>
        <v>1.8850626118067978E-2</v>
      </c>
      <c r="S20" s="59"/>
      <c r="T20" s="58"/>
      <c r="U20" s="68" t="s">
        <v>26</v>
      </c>
      <c r="V20" s="67"/>
      <c r="W20" s="66" t="s">
        <v>86</v>
      </c>
      <c r="X20" s="65">
        <v>7394</v>
      </c>
      <c r="Y20" s="64"/>
      <c r="Z20" s="120">
        <f t="shared" si="2"/>
        <v>0.16533989266547405</v>
      </c>
      <c r="AA20" s="121"/>
      <c r="AB20" s="56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 ht="23.25" customHeight="1" x14ac:dyDescent="0.3">
      <c r="A21" s="47">
        <v>6</v>
      </c>
      <c r="B21" s="96" t="s">
        <v>85</v>
      </c>
      <c r="C21" s="97"/>
      <c r="D21" s="46">
        <v>255</v>
      </c>
      <c r="E21" s="46">
        <v>256</v>
      </c>
      <c r="F21" s="46">
        <v>210</v>
      </c>
      <c r="G21" s="46">
        <v>573</v>
      </c>
      <c r="H21" s="46">
        <v>209</v>
      </c>
      <c r="I21" s="46">
        <v>309</v>
      </c>
      <c r="J21" s="46"/>
      <c r="K21" s="46"/>
      <c r="L21" s="46"/>
      <c r="M21" s="46"/>
      <c r="N21" s="46"/>
      <c r="O21" s="45"/>
      <c r="P21" s="44">
        <f t="shared" si="0"/>
        <v>1812</v>
      </c>
      <c r="Q21" s="43">
        <f t="shared" si="1"/>
        <v>4.0518783542039354E-2</v>
      </c>
      <c r="S21" s="59"/>
      <c r="T21" s="58"/>
      <c r="U21" s="68" t="s">
        <v>25</v>
      </c>
      <c r="V21" s="67"/>
      <c r="W21" s="66" t="s">
        <v>84</v>
      </c>
      <c r="X21" s="65">
        <v>21475</v>
      </c>
      <c r="Y21" s="64"/>
      <c r="Z21" s="120">
        <f t="shared" si="2"/>
        <v>0.48021019677996424</v>
      </c>
      <c r="AA21" s="121"/>
      <c r="AB21" s="56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 ht="23.25" customHeight="1" x14ac:dyDescent="0.3">
      <c r="A22" s="47">
        <v>7</v>
      </c>
      <c r="B22" s="96" t="s">
        <v>83</v>
      </c>
      <c r="C22" s="97"/>
      <c r="D22" s="46">
        <v>82</v>
      </c>
      <c r="E22" s="46">
        <v>122</v>
      </c>
      <c r="F22" s="46">
        <v>205</v>
      </c>
      <c r="G22" s="46">
        <v>146</v>
      </c>
      <c r="H22" s="46">
        <v>310</v>
      </c>
      <c r="I22" s="46">
        <v>225</v>
      </c>
      <c r="J22" s="46"/>
      <c r="K22" s="46"/>
      <c r="L22" s="46"/>
      <c r="M22" s="46"/>
      <c r="N22" s="46"/>
      <c r="O22" s="45"/>
      <c r="P22" s="44">
        <f t="shared" si="0"/>
        <v>1090</v>
      </c>
      <c r="Q22" s="43">
        <f t="shared" si="1"/>
        <v>2.4373881932021467E-2</v>
      </c>
      <c r="S22" s="59"/>
      <c r="T22" s="58"/>
      <c r="U22" s="68" t="s">
        <v>82</v>
      </c>
      <c r="V22" s="67"/>
      <c r="W22" s="66" t="s">
        <v>81</v>
      </c>
      <c r="X22" s="65">
        <v>3504</v>
      </c>
      <c r="Y22" s="64"/>
      <c r="Z22" s="120">
        <f t="shared" si="2"/>
        <v>7.835420393559929E-2</v>
      </c>
      <c r="AA22" s="121"/>
      <c r="AB22" s="56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 ht="23.25" customHeight="1" x14ac:dyDescent="0.3">
      <c r="A23" s="47">
        <v>8</v>
      </c>
      <c r="B23" s="96" t="s">
        <v>80</v>
      </c>
      <c r="C23" s="97"/>
      <c r="D23" s="46">
        <v>33</v>
      </c>
      <c r="E23" s="46">
        <v>25</v>
      </c>
      <c r="F23" s="46">
        <v>160</v>
      </c>
      <c r="G23" s="46">
        <v>19</v>
      </c>
      <c r="H23" s="46">
        <v>303</v>
      </c>
      <c r="I23" s="46">
        <v>89</v>
      </c>
      <c r="J23" s="46"/>
      <c r="K23" s="46"/>
      <c r="L23" s="46"/>
      <c r="M23" s="46"/>
      <c r="N23" s="46"/>
      <c r="O23" s="45"/>
      <c r="P23" s="44">
        <f t="shared" si="0"/>
        <v>629</v>
      </c>
      <c r="Q23" s="43">
        <f t="shared" si="1"/>
        <v>1.4065295169946333E-2</v>
      </c>
      <c r="S23" s="59"/>
      <c r="T23" s="58"/>
      <c r="U23" s="68" t="s">
        <v>19</v>
      </c>
      <c r="V23" s="67"/>
      <c r="W23" s="66"/>
      <c r="X23" s="65">
        <v>186</v>
      </c>
      <c r="Y23" s="64"/>
      <c r="Z23" s="120">
        <f t="shared" si="2"/>
        <v>4.1592128801431127E-3</v>
      </c>
      <c r="AA23" s="121"/>
      <c r="AB23" s="56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 ht="23.25" customHeight="1" x14ac:dyDescent="0.3">
      <c r="A24" s="47">
        <v>9</v>
      </c>
      <c r="B24" s="96" t="s">
        <v>79</v>
      </c>
      <c r="C24" s="97"/>
      <c r="D24" s="46">
        <v>50</v>
      </c>
      <c r="E24" s="46">
        <v>33</v>
      </c>
      <c r="F24" s="46">
        <v>245</v>
      </c>
      <c r="G24" s="46">
        <v>124</v>
      </c>
      <c r="H24" s="46">
        <v>194</v>
      </c>
      <c r="I24" s="46">
        <v>95</v>
      </c>
      <c r="J24" s="46"/>
      <c r="K24" s="46"/>
      <c r="L24" s="46"/>
      <c r="M24" s="46"/>
      <c r="N24" s="46"/>
      <c r="O24" s="45"/>
      <c r="P24" s="44">
        <f t="shared" si="0"/>
        <v>741</v>
      </c>
      <c r="Q24" s="43">
        <f t="shared" si="1"/>
        <v>1.6569767441860464E-2</v>
      </c>
      <c r="S24" s="59"/>
      <c r="T24" s="58"/>
      <c r="U24" s="63" t="s">
        <v>2</v>
      </c>
      <c r="V24" s="62"/>
      <c r="W24" s="61"/>
      <c r="X24" s="60">
        <f>+SUM(X16:X23)</f>
        <v>44720</v>
      </c>
      <c r="Y24" s="60"/>
      <c r="Z24" s="122">
        <v>1</v>
      </c>
      <c r="AA24" s="123"/>
      <c r="AB24" s="56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 ht="23.25" customHeight="1" x14ac:dyDescent="0.3">
      <c r="A25" s="47">
        <v>10</v>
      </c>
      <c r="B25" s="96" t="s">
        <v>78</v>
      </c>
      <c r="C25" s="97"/>
      <c r="D25" s="46">
        <v>69</v>
      </c>
      <c r="E25" s="46">
        <v>52</v>
      </c>
      <c r="F25" s="46">
        <v>408</v>
      </c>
      <c r="G25" s="46">
        <v>144</v>
      </c>
      <c r="H25" s="46">
        <v>488</v>
      </c>
      <c r="I25" s="46">
        <v>270</v>
      </c>
      <c r="J25" s="46"/>
      <c r="K25" s="46"/>
      <c r="L25" s="46"/>
      <c r="M25" s="46"/>
      <c r="N25" s="46"/>
      <c r="O25" s="45"/>
      <c r="P25" s="44">
        <f t="shared" si="0"/>
        <v>1431</v>
      </c>
      <c r="Q25" s="43">
        <f t="shared" si="1"/>
        <v>3.1999105545617176E-2</v>
      </c>
      <c r="S25" s="59"/>
      <c r="T25" s="58"/>
      <c r="AB25" s="56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 ht="23.25" customHeight="1" x14ac:dyDescent="0.3">
      <c r="A26" s="47">
        <v>11</v>
      </c>
      <c r="B26" s="96" t="s">
        <v>77</v>
      </c>
      <c r="C26" s="97"/>
      <c r="D26" s="46">
        <v>12</v>
      </c>
      <c r="E26" s="46">
        <v>24</v>
      </c>
      <c r="F26" s="46">
        <v>263</v>
      </c>
      <c r="G26" s="46">
        <v>146</v>
      </c>
      <c r="H26" s="46">
        <v>157</v>
      </c>
      <c r="I26" s="46">
        <v>221</v>
      </c>
      <c r="J26" s="46"/>
      <c r="K26" s="46"/>
      <c r="L26" s="46"/>
      <c r="M26" s="46"/>
      <c r="N26" s="46"/>
      <c r="O26" s="45"/>
      <c r="P26" s="44">
        <f t="shared" si="0"/>
        <v>823</v>
      </c>
      <c r="Q26" s="43">
        <f t="shared" si="1"/>
        <v>1.840339892665474E-2</v>
      </c>
      <c r="S26" s="59"/>
      <c r="T26" s="58"/>
      <c r="AB26" s="56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 ht="23.25" customHeight="1" x14ac:dyDescent="0.3">
      <c r="A27" s="47">
        <v>12</v>
      </c>
      <c r="B27" s="96" t="s">
        <v>76</v>
      </c>
      <c r="C27" s="97"/>
      <c r="D27" s="46">
        <v>65</v>
      </c>
      <c r="E27" s="46">
        <v>244</v>
      </c>
      <c r="F27" s="46">
        <v>227</v>
      </c>
      <c r="G27" s="46">
        <v>255</v>
      </c>
      <c r="H27" s="46">
        <v>360</v>
      </c>
      <c r="I27" s="46">
        <v>329</v>
      </c>
      <c r="J27" s="46"/>
      <c r="K27" s="46"/>
      <c r="L27" s="46"/>
      <c r="M27" s="46"/>
      <c r="N27" s="46"/>
      <c r="O27" s="45"/>
      <c r="P27" s="44">
        <f t="shared" si="0"/>
        <v>1480</v>
      </c>
      <c r="Q27" s="43">
        <f t="shared" si="1"/>
        <v>3.3094812164579608E-2</v>
      </c>
      <c r="S27" s="59"/>
      <c r="T27" s="58"/>
      <c r="V27" s="2"/>
      <c r="W27" s="2"/>
      <c r="X27" s="2"/>
      <c r="Y27" s="2"/>
      <c r="Z27" s="2"/>
      <c r="AA27" s="2"/>
      <c r="AB27" s="56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 ht="23.25" customHeight="1" x14ac:dyDescent="0.3">
      <c r="A28" s="47">
        <v>13</v>
      </c>
      <c r="B28" s="96" t="s">
        <v>75</v>
      </c>
      <c r="C28" s="97"/>
      <c r="D28" s="46">
        <v>74</v>
      </c>
      <c r="E28" s="46">
        <v>43</v>
      </c>
      <c r="F28" s="46">
        <v>115</v>
      </c>
      <c r="G28" s="46">
        <v>272</v>
      </c>
      <c r="H28" s="46">
        <v>122</v>
      </c>
      <c r="I28" s="46">
        <v>203</v>
      </c>
      <c r="J28" s="46"/>
      <c r="K28" s="46"/>
      <c r="L28" s="46"/>
      <c r="M28" s="46"/>
      <c r="N28" s="46"/>
      <c r="O28" s="45"/>
      <c r="P28" s="44">
        <f t="shared" si="0"/>
        <v>829</v>
      </c>
      <c r="Q28" s="43">
        <f t="shared" si="1"/>
        <v>1.8537567084078711E-2</v>
      </c>
      <c r="S28" s="59"/>
      <c r="T28" s="58"/>
      <c r="V28" s="57"/>
      <c r="W28" s="57"/>
      <c r="X28" s="57"/>
      <c r="Y28" s="57"/>
      <c r="Z28" s="2"/>
      <c r="AA28" s="2"/>
      <c r="AB28" s="56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 ht="23.25" customHeight="1" x14ac:dyDescent="0.3">
      <c r="A29" s="47">
        <v>14</v>
      </c>
      <c r="B29" s="96" t="s">
        <v>74</v>
      </c>
      <c r="C29" s="97"/>
      <c r="D29" s="46">
        <v>71</v>
      </c>
      <c r="E29" s="46">
        <v>57</v>
      </c>
      <c r="F29" s="46">
        <v>275</v>
      </c>
      <c r="G29" s="46">
        <v>87</v>
      </c>
      <c r="H29" s="46">
        <v>269</v>
      </c>
      <c r="I29" s="46">
        <v>249</v>
      </c>
      <c r="J29" s="46"/>
      <c r="K29" s="46"/>
      <c r="L29" s="46"/>
      <c r="M29" s="46"/>
      <c r="N29" s="46"/>
      <c r="O29" s="45"/>
      <c r="P29" s="44">
        <f t="shared" si="0"/>
        <v>1008</v>
      </c>
      <c r="Q29" s="43">
        <f t="shared" si="1"/>
        <v>2.2540250447227191E-2</v>
      </c>
      <c r="S29" s="55"/>
      <c r="T29" s="54"/>
      <c r="U29" s="50"/>
      <c r="V29" s="50"/>
      <c r="W29" s="50"/>
      <c r="X29" s="50"/>
      <c r="Y29" s="50"/>
      <c r="AB29" s="5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 ht="23.25" customHeight="1" x14ac:dyDescent="0.3">
      <c r="A30" s="47">
        <v>15</v>
      </c>
      <c r="B30" s="96" t="s">
        <v>73</v>
      </c>
      <c r="C30" s="97"/>
      <c r="D30" s="46">
        <v>86</v>
      </c>
      <c r="E30" s="46">
        <v>54</v>
      </c>
      <c r="F30" s="46">
        <v>369</v>
      </c>
      <c r="G30" s="46">
        <v>340</v>
      </c>
      <c r="H30" s="46">
        <v>310</v>
      </c>
      <c r="I30" s="46">
        <v>177</v>
      </c>
      <c r="J30" s="46"/>
      <c r="K30" s="46"/>
      <c r="L30" s="46"/>
      <c r="M30" s="46"/>
      <c r="N30" s="46"/>
      <c r="O30" s="45"/>
      <c r="P30" s="44">
        <f t="shared" si="0"/>
        <v>1336</v>
      </c>
      <c r="Q30" s="43">
        <f t="shared" si="1"/>
        <v>2.9874776386404293E-2</v>
      </c>
      <c r="S30" s="52"/>
      <c r="T30" s="51"/>
      <c r="U30" s="50"/>
      <c r="V30" s="50"/>
      <c r="W30" s="50"/>
      <c r="X30" s="50"/>
      <c r="Y30" s="50"/>
      <c r="AB30" s="49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 ht="23.25" customHeight="1" x14ac:dyDescent="0.3">
      <c r="A31" s="47">
        <v>16</v>
      </c>
      <c r="B31" s="96" t="s">
        <v>72</v>
      </c>
      <c r="C31" s="97"/>
      <c r="D31" s="46">
        <v>9</v>
      </c>
      <c r="E31" s="46">
        <v>68</v>
      </c>
      <c r="F31" s="46">
        <v>356</v>
      </c>
      <c r="G31" s="46">
        <v>253</v>
      </c>
      <c r="H31" s="46">
        <v>617</v>
      </c>
      <c r="I31" s="46">
        <v>115</v>
      </c>
      <c r="J31" s="46"/>
      <c r="K31" s="46"/>
      <c r="L31" s="46"/>
      <c r="M31" s="46"/>
      <c r="N31" s="46"/>
      <c r="O31" s="45"/>
      <c r="P31" s="44">
        <f t="shared" si="0"/>
        <v>1418</v>
      </c>
      <c r="Q31" s="43">
        <f t="shared" si="1"/>
        <v>3.1708407871198566E-2</v>
      </c>
      <c r="S31" s="13"/>
      <c r="T31" s="13"/>
      <c r="AB31" s="1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23.25" customHeight="1" x14ac:dyDescent="0.3">
      <c r="A32" s="47">
        <v>17</v>
      </c>
      <c r="B32" s="96" t="s">
        <v>71</v>
      </c>
      <c r="C32" s="97"/>
      <c r="D32" s="46">
        <v>29</v>
      </c>
      <c r="E32" s="46">
        <v>205</v>
      </c>
      <c r="F32" s="46">
        <v>103</v>
      </c>
      <c r="G32" s="46">
        <v>54</v>
      </c>
      <c r="H32" s="46">
        <v>340</v>
      </c>
      <c r="I32" s="46">
        <v>181</v>
      </c>
      <c r="J32" s="46"/>
      <c r="K32" s="46"/>
      <c r="L32" s="46"/>
      <c r="M32" s="46"/>
      <c r="N32" s="46"/>
      <c r="O32" s="45"/>
      <c r="P32" s="44">
        <f t="shared" si="0"/>
        <v>912</v>
      </c>
      <c r="Q32" s="43">
        <f t="shared" si="1"/>
        <v>2.039355992844365E-2</v>
      </c>
      <c r="S32" s="13"/>
      <c r="T32" s="13"/>
      <c r="AB32" s="1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:47" ht="23.25" customHeight="1" x14ac:dyDescent="0.3">
      <c r="A33" s="47">
        <v>18</v>
      </c>
      <c r="B33" s="96" t="s">
        <v>70</v>
      </c>
      <c r="C33" s="97"/>
      <c r="D33" s="46">
        <v>20</v>
      </c>
      <c r="E33" s="46">
        <v>45</v>
      </c>
      <c r="F33" s="46">
        <v>242</v>
      </c>
      <c r="G33" s="46">
        <v>60</v>
      </c>
      <c r="H33" s="46">
        <v>179</v>
      </c>
      <c r="I33" s="46">
        <v>48</v>
      </c>
      <c r="J33" s="46"/>
      <c r="K33" s="46"/>
      <c r="L33" s="46"/>
      <c r="M33" s="46"/>
      <c r="N33" s="46"/>
      <c r="O33" s="45"/>
      <c r="P33" s="44">
        <f t="shared" si="0"/>
        <v>594</v>
      </c>
      <c r="Q33" s="43">
        <f t="shared" si="1"/>
        <v>1.3282647584973167E-2</v>
      </c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:47" ht="23.25" customHeight="1" x14ac:dyDescent="0.3">
      <c r="A34" s="47">
        <v>19</v>
      </c>
      <c r="B34" s="96" t="s">
        <v>69</v>
      </c>
      <c r="C34" s="97"/>
      <c r="D34" s="46">
        <v>129</v>
      </c>
      <c r="E34" s="46">
        <v>136</v>
      </c>
      <c r="F34" s="46">
        <v>177</v>
      </c>
      <c r="G34" s="46">
        <v>225</v>
      </c>
      <c r="H34" s="46">
        <v>413</v>
      </c>
      <c r="I34" s="46">
        <v>653</v>
      </c>
      <c r="J34" s="46"/>
      <c r="K34" s="46"/>
      <c r="L34" s="46"/>
      <c r="M34" s="46"/>
      <c r="N34" s="46"/>
      <c r="O34" s="45"/>
      <c r="P34" s="44">
        <f t="shared" si="0"/>
        <v>1733</v>
      </c>
      <c r="Q34" s="43">
        <f t="shared" si="1"/>
        <v>3.8752236135957067E-2</v>
      </c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</row>
    <row r="35" spans="1:47" ht="23.25" customHeight="1" x14ac:dyDescent="0.3">
      <c r="A35" s="47">
        <v>20</v>
      </c>
      <c r="B35" s="96" t="s">
        <v>68</v>
      </c>
      <c r="C35" s="97"/>
      <c r="D35" s="46">
        <v>47</v>
      </c>
      <c r="E35" s="46">
        <v>83</v>
      </c>
      <c r="F35" s="46">
        <v>235</v>
      </c>
      <c r="G35" s="46">
        <v>115</v>
      </c>
      <c r="H35" s="46">
        <v>328</v>
      </c>
      <c r="I35" s="46">
        <v>63</v>
      </c>
      <c r="J35" s="46"/>
      <c r="K35" s="46"/>
      <c r="L35" s="46"/>
      <c r="M35" s="46"/>
      <c r="N35" s="46"/>
      <c r="O35" s="45"/>
      <c r="P35" s="44">
        <f t="shared" si="0"/>
        <v>871</v>
      </c>
      <c r="Q35" s="43">
        <f t="shared" si="1"/>
        <v>1.9476744186046512E-2</v>
      </c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1:47" ht="23.25" customHeight="1" x14ac:dyDescent="0.3">
      <c r="A36" s="47">
        <v>21</v>
      </c>
      <c r="B36" s="96" t="s">
        <v>67</v>
      </c>
      <c r="C36" s="97"/>
      <c r="D36" s="46">
        <v>0</v>
      </c>
      <c r="E36" s="46">
        <v>77</v>
      </c>
      <c r="F36" s="46">
        <v>62</v>
      </c>
      <c r="G36" s="46">
        <v>0</v>
      </c>
      <c r="H36" s="46">
        <v>47</v>
      </c>
      <c r="I36" s="46">
        <v>90</v>
      </c>
      <c r="J36" s="46"/>
      <c r="K36" s="46"/>
      <c r="L36" s="46"/>
      <c r="M36" s="46"/>
      <c r="N36" s="46"/>
      <c r="O36" s="45"/>
      <c r="P36" s="44">
        <f t="shared" si="0"/>
        <v>276</v>
      </c>
      <c r="Q36" s="43">
        <f t="shared" si="1"/>
        <v>6.1717352415026835E-3</v>
      </c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47" ht="23.25" customHeight="1" x14ac:dyDescent="0.3">
      <c r="A37" s="47">
        <v>22</v>
      </c>
      <c r="B37" s="96" t="s">
        <v>66</v>
      </c>
      <c r="C37" s="97"/>
      <c r="D37" s="46">
        <v>67</v>
      </c>
      <c r="E37" s="46">
        <v>113</v>
      </c>
      <c r="F37" s="46">
        <v>239</v>
      </c>
      <c r="G37" s="46">
        <v>243</v>
      </c>
      <c r="H37" s="46">
        <v>74</v>
      </c>
      <c r="I37" s="46">
        <v>170</v>
      </c>
      <c r="J37" s="46"/>
      <c r="K37" s="46"/>
      <c r="L37" s="46"/>
      <c r="M37" s="46"/>
      <c r="N37" s="46"/>
      <c r="O37" s="45"/>
      <c r="P37" s="44">
        <f t="shared" si="0"/>
        <v>906</v>
      </c>
      <c r="Q37" s="43">
        <f t="shared" si="1"/>
        <v>2.0259391771019677E-2</v>
      </c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47" ht="23.25" customHeight="1" x14ac:dyDescent="0.3">
      <c r="A38" s="47">
        <v>23</v>
      </c>
      <c r="B38" s="96" t="s">
        <v>65</v>
      </c>
      <c r="C38" s="97"/>
      <c r="D38" s="48" t="s">
        <v>29</v>
      </c>
      <c r="E38" s="48" t="s">
        <v>29</v>
      </c>
      <c r="F38" s="48" t="s">
        <v>29</v>
      </c>
      <c r="G38" s="48" t="s">
        <v>29</v>
      </c>
      <c r="H38" s="48" t="s">
        <v>29</v>
      </c>
      <c r="I38" s="46">
        <v>122</v>
      </c>
      <c r="J38" s="46"/>
      <c r="K38" s="46"/>
      <c r="L38" s="46"/>
      <c r="M38" s="46"/>
      <c r="N38" s="46"/>
      <c r="O38" s="45"/>
      <c r="P38" s="44">
        <f t="shared" si="0"/>
        <v>122</v>
      </c>
      <c r="Q38" s="43">
        <f t="shared" si="1"/>
        <v>2.7280858676207512E-3</v>
      </c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47" ht="23.25" customHeight="1" x14ac:dyDescent="0.3">
      <c r="A39" s="47">
        <v>24</v>
      </c>
      <c r="B39" s="96" t="s">
        <v>64</v>
      </c>
      <c r="C39" s="97"/>
      <c r="D39" s="46">
        <v>107</v>
      </c>
      <c r="E39" s="46">
        <v>76</v>
      </c>
      <c r="F39" s="46">
        <v>155</v>
      </c>
      <c r="G39" s="46">
        <v>48</v>
      </c>
      <c r="H39" s="46">
        <v>96</v>
      </c>
      <c r="I39" s="46">
        <v>132</v>
      </c>
      <c r="J39" s="46"/>
      <c r="K39" s="46"/>
      <c r="L39" s="46"/>
      <c r="M39" s="46"/>
      <c r="N39" s="46"/>
      <c r="O39" s="45"/>
      <c r="P39" s="44">
        <f t="shared" si="0"/>
        <v>614</v>
      </c>
      <c r="Q39" s="43">
        <f t="shared" si="1"/>
        <v>1.3729874776386404E-2</v>
      </c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47" ht="23.25" customHeight="1" x14ac:dyDescent="0.3">
      <c r="A40" s="47">
        <v>25</v>
      </c>
      <c r="B40" s="96" t="s">
        <v>63</v>
      </c>
      <c r="C40" s="97"/>
      <c r="D40" s="46">
        <v>18</v>
      </c>
      <c r="E40" s="46">
        <v>102</v>
      </c>
      <c r="F40" s="46">
        <v>114</v>
      </c>
      <c r="G40" s="46">
        <v>95</v>
      </c>
      <c r="H40" s="46">
        <v>36</v>
      </c>
      <c r="I40" s="46">
        <v>267</v>
      </c>
      <c r="J40" s="46"/>
      <c r="K40" s="46"/>
      <c r="L40" s="46"/>
      <c r="M40" s="46"/>
      <c r="N40" s="46"/>
      <c r="O40" s="45"/>
      <c r="P40" s="44">
        <f t="shared" si="0"/>
        <v>632</v>
      </c>
      <c r="Q40" s="43">
        <f t="shared" si="1"/>
        <v>1.4132379248658318E-2</v>
      </c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47" ht="23.25" customHeight="1" x14ac:dyDescent="0.3">
      <c r="A41" s="47">
        <v>26</v>
      </c>
      <c r="B41" s="96" t="s">
        <v>62</v>
      </c>
      <c r="C41" s="97"/>
      <c r="D41" s="46">
        <v>15</v>
      </c>
      <c r="E41" s="46">
        <v>40</v>
      </c>
      <c r="F41" s="46">
        <v>147</v>
      </c>
      <c r="G41" s="46">
        <v>193</v>
      </c>
      <c r="H41" s="46">
        <v>90</v>
      </c>
      <c r="I41" s="46">
        <v>209</v>
      </c>
      <c r="J41" s="46"/>
      <c r="K41" s="46"/>
      <c r="L41" s="46"/>
      <c r="M41" s="46"/>
      <c r="N41" s="46"/>
      <c r="O41" s="45"/>
      <c r="P41" s="44">
        <f t="shared" si="0"/>
        <v>694</v>
      </c>
      <c r="Q41" s="43">
        <f t="shared" si="1"/>
        <v>1.5518783542039356E-2</v>
      </c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1:47" ht="23.25" customHeight="1" x14ac:dyDescent="0.3">
      <c r="A42" s="47">
        <v>27</v>
      </c>
      <c r="B42" s="96" t="s">
        <v>61</v>
      </c>
      <c r="C42" s="97"/>
      <c r="D42" s="46">
        <v>61</v>
      </c>
      <c r="E42" s="46">
        <v>141</v>
      </c>
      <c r="F42" s="46">
        <v>179</v>
      </c>
      <c r="G42" s="46">
        <v>8</v>
      </c>
      <c r="H42" s="46">
        <v>130</v>
      </c>
      <c r="I42" s="46">
        <v>153</v>
      </c>
      <c r="J42" s="46"/>
      <c r="K42" s="46"/>
      <c r="L42" s="46"/>
      <c r="M42" s="46"/>
      <c r="N42" s="46"/>
      <c r="O42" s="45"/>
      <c r="P42" s="44">
        <f t="shared" si="0"/>
        <v>672</v>
      </c>
      <c r="Q42" s="43">
        <f t="shared" si="1"/>
        <v>1.5026833631484795E-2</v>
      </c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</row>
    <row r="43" spans="1:47" ht="23.25" customHeight="1" x14ac:dyDescent="0.3">
      <c r="A43" s="47">
        <v>28</v>
      </c>
      <c r="B43" s="96" t="s">
        <v>60</v>
      </c>
      <c r="C43" s="97"/>
      <c r="D43" s="46">
        <v>0</v>
      </c>
      <c r="E43" s="46">
        <v>0</v>
      </c>
      <c r="F43" s="46">
        <v>1251</v>
      </c>
      <c r="G43" s="46">
        <v>302</v>
      </c>
      <c r="H43" s="48"/>
      <c r="I43" s="48"/>
      <c r="J43" s="46"/>
      <c r="K43" s="46"/>
      <c r="L43" s="46"/>
      <c r="M43" s="46"/>
      <c r="N43" s="46"/>
      <c r="O43" s="45"/>
      <c r="P43" s="44">
        <f t="shared" si="0"/>
        <v>1553</v>
      </c>
      <c r="Q43" s="43">
        <f t="shared" si="1"/>
        <v>3.4727191413237928E-2</v>
      </c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</row>
    <row r="44" spans="1:47" ht="23.25" customHeight="1" x14ac:dyDescent="0.3">
      <c r="A44" s="47">
        <v>29</v>
      </c>
      <c r="B44" s="96" t="s">
        <v>59</v>
      </c>
      <c r="C44" s="97"/>
      <c r="D44" s="46">
        <v>0</v>
      </c>
      <c r="E44" s="46">
        <v>0</v>
      </c>
      <c r="F44" s="46">
        <v>978</v>
      </c>
      <c r="G44" s="46">
        <v>507</v>
      </c>
      <c r="H44" s="48"/>
      <c r="I44" s="48"/>
      <c r="J44" s="46"/>
      <c r="K44" s="46"/>
      <c r="L44" s="46"/>
      <c r="M44" s="46"/>
      <c r="N44" s="46"/>
      <c r="O44" s="45"/>
      <c r="P44" s="44">
        <f t="shared" si="0"/>
        <v>1485</v>
      </c>
      <c r="Q44" s="43">
        <f t="shared" si="1"/>
        <v>3.3206618962432918E-2</v>
      </c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</row>
    <row r="45" spans="1:47" ht="23.25" customHeight="1" x14ac:dyDescent="0.3">
      <c r="A45" s="47">
        <v>30</v>
      </c>
      <c r="B45" s="96" t="s">
        <v>58</v>
      </c>
      <c r="C45" s="97"/>
      <c r="D45" s="46">
        <v>24</v>
      </c>
      <c r="E45" s="46">
        <v>0</v>
      </c>
      <c r="F45" s="46">
        <v>714</v>
      </c>
      <c r="G45" s="46">
        <v>400</v>
      </c>
      <c r="H45" s="48"/>
      <c r="I45" s="48"/>
      <c r="J45" s="46"/>
      <c r="K45" s="46"/>
      <c r="L45" s="46"/>
      <c r="M45" s="46"/>
      <c r="N45" s="46"/>
      <c r="O45" s="45"/>
      <c r="P45" s="44">
        <f t="shared" si="0"/>
        <v>1138</v>
      </c>
      <c r="Q45" s="43">
        <f t="shared" si="1"/>
        <v>2.5447227191413239E-2</v>
      </c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</row>
    <row r="46" spans="1:47" ht="23.25" customHeight="1" x14ac:dyDescent="0.3">
      <c r="A46" s="47">
        <v>31</v>
      </c>
      <c r="B46" s="96" t="s">
        <v>57</v>
      </c>
      <c r="C46" s="97"/>
      <c r="D46" s="46">
        <v>0</v>
      </c>
      <c r="E46" s="46">
        <v>0</v>
      </c>
      <c r="F46" s="46">
        <v>1283</v>
      </c>
      <c r="G46" s="46">
        <v>272</v>
      </c>
      <c r="H46" s="48"/>
      <c r="I46" s="48"/>
      <c r="J46" s="46"/>
      <c r="K46" s="46"/>
      <c r="L46" s="46"/>
      <c r="M46" s="46"/>
      <c r="N46" s="46"/>
      <c r="O46" s="45"/>
      <c r="P46" s="44">
        <f t="shared" si="0"/>
        <v>1555</v>
      </c>
      <c r="Q46" s="43">
        <f t="shared" si="1"/>
        <v>3.4771914132379247E-2</v>
      </c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</row>
    <row r="47" spans="1:47" ht="23.25" customHeight="1" x14ac:dyDescent="0.3">
      <c r="A47" s="47">
        <v>32</v>
      </c>
      <c r="B47" s="96" t="s">
        <v>56</v>
      </c>
      <c r="C47" s="97"/>
      <c r="D47" s="46">
        <v>13</v>
      </c>
      <c r="E47" s="46">
        <v>6</v>
      </c>
      <c r="F47" s="46">
        <v>315</v>
      </c>
      <c r="G47" s="46">
        <v>94</v>
      </c>
      <c r="H47" s="46">
        <v>153</v>
      </c>
      <c r="I47" s="46">
        <v>120</v>
      </c>
      <c r="J47" s="46"/>
      <c r="K47" s="46"/>
      <c r="L47" s="46"/>
      <c r="M47" s="46"/>
      <c r="N47" s="46"/>
      <c r="O47" s="45"/>
      <c r="P47" s="44">
        <f t="shared" si="0"/>
        <v>701</v>
      </c>
      <c r="Q47" s="43">
        <f t="shared" si="1"/>
        <v>1.5675313059033989E-2</v>
      </c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</row>
    <row r="48" spans="1:47" ht="23.25" customHeight="1" x14ac:dyDescent="0.3">
      <c r="A48" s="47">
        <v>33</v>
      </c>
      <c r="B48" s="96" t="s">
        <v>55</v>
      </c>
      <c r="C48" s="97"/>
      <c r="D48" s="46">
        <v>112</v>
      </c>
      <c r="E48" s="46">
        <v>123</v>
      </c>
      <c r="F48" s="46">
        <v>509</v>
      </c>
      <c r="G48" s="46">
        <v>167</v>
      </c>
      <c r="H48" s="46">
        <v>280</v>
      </c>
      <c r="I48" s="46">
        <v>154</v>
      </c>
      <c r="J48" s="46"/>
      <c r="K48" s="46"/>
      <c r="L48" s="46"/>
      <c r="M48" s="46"/>
      <c r="N48" s="46"/>
      <c r="O48" s="45"/>
      <c r="P48" s="44">
        <f t="shared" si="0"/>
        <v>1345</v>
      </c>
      <c r="Q48" s="43">
        <f t="shared" si="1"/>
        <v>3.007602862254025E-2</v>
      </c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</row>
    <row r="49" spans="1:47" ht="23.25" customHeight="1" x14ac:dyDescent="0.3">
      <c r="A49" s="47">
        <v>34</v>
      </c>
      <c r="B49" s="96" t="s">
        <v>54</v>
      </c>
      <c r="C49" s="97"/>
      <c r="D49" s="46">
        <v>31</v>
      </c>
      <c r="E49" s="46">
        <v>59</v>
      </c>
      <c r="F49" s="46">
        <v>80</v>
      </c>
      <c r="G49" s="46">
        <v>54</v>
      </c>
      <c r="H49" s="46">
        <v>120</v>
      </c>
      <c r="I49" s="46">
        <v>135</v>
      </c>
      <c r="J49" s="46"/>
      <c r="K49" s="46"/>
      <c r="L49" s="46"/>
      <c r="M49" s="46"/>
      <c r="N49" s="46"/>
      <c r="O49" s="45"/>
      <c r="P49" s="44">
        <f t="shared" si="0"/>
        <v>479</v>
      </c>
      <c r="Q49" s="43">
        <f t="shared" si="1"/>
        <v>1.0711091234347048E-2</v>
      </c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</row>
    <row r="50" spans="1:47" ht="23.25" customHeight="1" x14ac:dyDescent="0.3">
      <c r="A50" s="47">
        <v>35</v>
      </c>
      <c r="B50" s="96" t="s">
        <v>53</v>
      </c>
      <c r="C50" s="97"/>
      <c r="D50" s="46">
        <v>24</v>
      </c>
      <c r="E50" s="46">
        <v>52</v>
      </c>
      <c r="F50" s="46">
        <v>97</v>
      </c>
      <c r="G50" s="46">
        <v>136</v>
      </c>
      <c r="H50" s="46">
        <v>50</v>
      </c>
      <c r="I50" s="46">
        <v>264</v>
      </c>
      <c r="J50" s="46"/>
      <c r="K50" s="46"/>
      <c r="L50" s="46"/>
      <c r="M50" s="46"/>
      <c r="N50" s="46"/>
      <c r="O50" s="45"/>
      <c r="P50" s="44">
        <f t="shared" si="0"/>
        <v>623</v>
      </c>
      <c r="Q50" s="43">
        <f t="shared" si="1"/>
        <v>1.3931127012522361E-2</v>
      </c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</row>
    <row r="51" spans="1:47" ht="23.25" customHeight="1" x14ac:dyDescent="0.3">
      <c r="A51" s="47">
        <v>36</v>
      </c>
      <c r="B51" s="96" t="s">
        <v>52</v>
      </c>
      <c r="C51" s="97"/>
      <c r="D51" s="46">
        <v>94</v>
      </c>
      <c r="E51" s="46">
        <v>41</v>
      </c>
      <c r="F51" s="46">
        <v>187</v>
      </c>
      <c r="G51" s="46">
        <v>276</v>
      </c>
      <c r="H51" s="46">
        <v>214</v>
      </c>
      <c r="I51" s="46">
        <v>251</v>
      </c>
      <c r="J51" s="46"/>
      <c r="K51" s="46"/>
      <c r="L51" s="46"/>
      <c r="M51" s="46"/>
      <c r="N51" s="46"/>
      <c r="O51" s="45"/>
      <c r="P51" s="44">
        <f t="shared" si="0"/>
        <v>1063</v>
      </c>
      <c r="Q51" s="43">
        <f t="shared" si="1"/>
        <v>2.3770125223613596E-2</v>
      </c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</row>
    <row r="52" spans="1:47" ht="23.25" customHeight="1" x14ac:dyDescent="0.3">
      <c r="A52" s="47">
        <v>37</v>
      </c>
      <c r="B52" s="96" t="s">
        <v>51</v>
      </c>
      <c r="C52" s="97"/>
      <c r="D52" s="46">
        <v>58</v>
      </c>
      <c r="E52" s="46">
        <v>186</v>
      </c>
      <c r="F52" s="46">
        <v>95</v>
      </c>
      <c r="G52" s="46">
        <v>130</v>
      </c>
      <c r="H52" s="46">
        <v>111</v>
      </c>
      <c r="I52" s="46">
        <v>90</v>
      </c>
      <c r="J52" s="46"/>
      <c r="K52" s="46"/>
      <c r="L52" s="46"/>
      <c r="M52" s="46"/>
      <c r="N52" s="46"/>
      <c r="O52" s="45"/>
      <c r="P52" s="44">
        <f t="shared" si="0"/>
        <v>670</v>
      </c>
      <c r="Q52" s="43">
        <f t="shared" si="1"/>
        <v>1.498211091234347E-2</v>
      </c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</row>
    <row r="53" spans="1:47" ht="23.25" customHeight="1" x14ac:dyDescent="0.3">
      <c r="A53" s="47">
        <v>38</v>
      </c>
      <c r="B53" s="96" t="s">
        <v>50</v>
      </c>
      <c r="C53" s="97"/>
      <c r="D53" s="46">
        <v>5</v>
      </c>
      <c r="E53" s="46">
        <v>109</v>
      </c>
      <c r="F53" s="46">
        <v>196</v>
      </c>
      <c r="G53" s="46">
        <v>219</v>
      </c>
      <c r="H53" s="46">
        <v>169</v>
      </c>
      <c r="I53" s="46">
        <v>257</v>
      </c>
      <c r="J53" s="46"/>
      <c r="K53" s="46"/>
      <c r="L53" s="46"/>
      <c r="M53" s="46"/>
      <c r="N53" s="46"/>
      <c r="O53" s="45"/>
      <c r="P53" s="44">
        <f t="shared" si="0"/>
        <v>955</v>
      </c>
      <c r="Q53" s="43">
        <f t="shared" si="1"/>
        <v>2.1355098389982112E-2</v>
      </c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 spans="1:47" ht="21" customHeight="1" x14ac:dyDescent="0.3">
      <c r="A54" s="47">
        <v>39</v>
      </c>
      <c r="B54" s="96" t="s">
        <v>49</v>
      </c>
      <c r="C54" s="97"/>
      <c r="D54" s="46">
        <v>105</v>
      </c>
      <c r="E54" s="46">
        <v>83</v>
      </c>
      <c r="F54" s="46">
        <v>121</v>
      </c>
      <c r="G54" s="46">
        <v>97</v>
      </c>
      <c r="H54" s="46">
        <v>84</v>
      </c>
      <c r="I54" s="46">
        <v>87</v>
      </c>
      <c r="J54" s="46"/>
      <c r="K54" s="46"/>
      <c r="L54" s="46"/>
      <c r="M54" s="46"/>
      <c r="N54" s="46"/>
      <c r="O54" s="45"/>
      <c r="P54" s="44">
        <f t="shared" si="0"/>
        <v>577</v>
      </c>
      <c r="Q54" s="43">
        <f t="shared" si="1"/>
        <v>1.2902504472271915E-2</v>
      </c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</row>
    <row r="55" spans="1:47" ht="21" customHeight="1" x14ac:dyDescent="0.3">
      <c r="A55" s="47">
        <v>40</v>
      </c>
      <c r="B55" s="96" t="s">
        <v>48</v>
      </c>
      <c r="C55" s="97"/>
      <c r="D55" s="46">
        <v>161</v>
      </c>
      <c r="E55" s="46">
        <v>109</v>
      </c>
      <c r="F55" s="46">
        <v>351</v>
      </c>
      <c r="G55" s="46">
        <v>500</v>
      </c>
      <c r="H55" s="46">
        <v>516</v>
      </c>
      <c r="I55" s="46">
        <v>140</v>
      </c>
      <c r="J55" s="46"/>
      <c r="K55" s="46"/>
      <c r="L55" s="46"/>
      <c r="M55" s="46"/>
      <c r="N55" s="46"/>
      <c r="O55" s="45"/>
      <c r="P55" s="44">
        <f t="shared" si="0"/>
        <v>1777</v>
      </c>
      <c r="Q55" s="43">
        <f t="shared" si="1"/>
        <v>3.9736135957066189E-2</v>
      </c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</row>
    <row r="56" spans="1:47" ht="21" customHeight="1" x14ac:dyDescent="0.3">
      <c r="A56" s="47">
        <v>41</v>
      </c>
      <c r="B56" s="96" t="s">
        <v>47</v>
      </c>
      <c r="C56" s="97"/>
      <c r="D56" s="46">
        <v>21</v>
      </c>
      <c r="E56" s="46">
        <v>32</v>
      </c>
      <c r="F56" s="46">
        <v>261</v>
      </c>
      <c r="G56" s="46">
        <v>164</v>
      </c>
      <c r="H56" s="46">
        <v>107</v>
      </c>
      <c r="I56" s="46">
        <v>135</v>
      </c>
      <c r="J56" s="46"/>
      <c r="K56" s="46"/>
      <c r="L56" s="46"/>
      <c r="M56" s="46"/>
      <c r="N56" s="46"/>
      <c r="O56" s="45"/>
      <c r="P56" s="44">
        <f t="shared" si="0"/>
        <v>720</v>
      </c>
      <c r="Q56" s="43">
        <f t="shared" si="1"/>
        <v>1.6100178890876567E-2</v>
      </c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 spans="1:47" ht="21" customHeight="1" x14ac:dyDescent="0.3">
      <c r="A57" s="47">
        <v>42</v>
      </c>
      <c r="B57" s="96" t="s">
        <v>46</v>
      </c>
      <c r="C57" s="97"/>
      <c r="D57" s="46">
        <v>116</v>
      </c>
      <c r="E57" s="46">
        <v>138</v>
      </c>
      <c r="F57" s="46">
        <v>528</v>
      </c>
      <c r="G57" s="46">
        <v>278</v>
      </c>
      <c r="H57" s="46">
        <v>437</v>
      </c>
      <c r="I57" s="46">
        <v>371</v>
      </c>
      <c r="J57" s="46"/>
      <c r="K57" s="46"/>
      <c r="L57" s="46"/>
      <c r="M57" s="46"/>
      <c r="N57" s="46"/>
      <c r="O57" s="45"/>
      <c r="P57" s="44">
        <f t="shared" si="0"/>
        <v>1868</v>
      </c>
      <c r="Q57" s="43">
        <f t="shared" si="1"/>
        <v>4.1771019677996422E-2</v>
      </c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</row>
    <row r="58" spans="1:47" ht="21" customHeight="1" x14ac:dyDescent="0.3">
      <c r="A58" s="106" t="s">
        <v>2</v>
      </c>
      <c r="B58" s="107"/>
      <c r="C58" s="107"/>
      <c r="D58" s="42">
        <f t="shared" ref="D58:P58" si="3">+SUM(D16:D57)</f>
        <v>2531</v>
      </c>
      <c r="E58" s="42">
        <f t="shared" si="3"/>
        <v>3376</v>
      </c>
      <c r="F58" s="42">
        <f t="shared" si="3"/>
        <v>13451</v>
      </c>
      <c r="G58" s="42">
        <f t="shared" si="3"/>
        <v>8648</v>
      </c>
      <c r="H58" s="42">
        <f t="shared" si="3"/>
        <v>8481</v>
      </c>
      <c r="I58" s="42">
        <f t="shared" si="3"/>
        <v>8233</v>
      </c>
      <c r="J58" s="42">
        <f t="shared" si="3"/>
        <v>0</v>
      </c>
      <c r="K58" s="42">
        <f t="shared" si="3"/>
        <v>0</v>
      </c>
      <c r="L58" s="42">
        <f t="shared" si="3"/>
        <v>0</v>
      </c>
      <c r="M58" s="42">
        <f t="shared" si="3"/>
        <v>0</v>
      </c>
      <c r="N58" s="42">
        <f t="shared" si="3"/>
        <v>0</v>
      </c>
      <c r="O58" s="41">
        <f t="shared" si="3"/>
        <v>0</v>
      </c>
      <c r="P58" s="40">
        <f t="shared" si="3"/>
        <v>44720</v>
      </c>
      <c r="Q58" s="39">
        <v>1</v>
      </c>
    </row>
    <row r="59" spans="1:47" ht="21" customHeight="1" x14ac:dyDescent="0.3">
      <c r="A59" s="38" t="s">
        <v>45</v>
      </c>
      <c r="B59" s="38"/>
      <c r="C59" s="38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6"/>
    </row>
    <row r="60" spans="1:47" ht="21" customHeight="1" x14ac:dyDescent="0.3">
      <c r="A60" s="38"/>
      <c r="B60" s="38"/>
      <c r="C60" s="38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6"/>
    </row>
    <row r="61" spans="1:47" ht="21" customHeight="1" x14ac:dyDescent="0.3">
      <c r="L61" s="9"/>
      <c r="M61" s="9"/>
      <c r="V61" s="9"/>
      <c r="W61" s="9"/>
      <c r="X61" s="9"/>
      <c r="Y61" s="9"/>
      <c r="Z61" s="9"/>
    </row>
    <row r="62" spans="1:47" ht="27" customHeight="1" thickBot="1" x14ac:dyDescent="0.35">
      <c r="A62" s="99" t="s">
        <v>44</v>
      </c>
      <c r="B62" s="99"/>
      <c r="C62" s="99"/>
      <c r="D62" s="99"/>
      <c r="E62" s="99"/>
      <c r="F62" s="99"/>
      <c r="G62" s="99"/>
      <c r="H62" s="99"/>
      <c r="U62" s="91" t="s">
        <v>43</v>
      </c>
      <c r="V62" s="91"/>
      <c r="W62" s="91"/>
      <c r="X62" s="91"/>
      <c r="Y62" s="91"/>
      <c r="Z62" s="91"/>
    </row>
    <row r="63" spans="1:47" ht="11.25" customHeight="1" thickBot="1" x14ac:dyDescent="0.35">
      <c r="A63" s="35"/>
      <c r="B63" s="35"/>
      <c r="C63" s="35"/>
      <c r="D63" s="35"/>
      <c r="E63" s="35"/>
      <c r="F63" s="35"/>
      <c r="G63" s="35"/>
      <c r="H63" s="35"/>
      <c r="U63" s="91"/>
      <c r="V63" s="91"/>
      <c r="W63" s="91"/>
      <c r="X63" s="91"/>
      <c r="Y63" s="91"/>
      <c r="Z63" s="91"/>
    </row>
    <row r="64" spans="1:47" ht="27" customHeight="1" x14ac:dyDescent="0.3">
      <c r="A64" s="93" t="s">
        <v>1</v>
      </c>
      <c r="B64" s="93" t="s">
        <v>2</v>
      </c>
      <c r="C64" s="93" t="s">
        <v>42</v>
      </c>
      <c r="D64" s="93"/>
      <c r="E64" s="93" t="s">
        <v>41</v>
      </c>
      <c r="F64" s="93"/>
      <c r="G64" s="93" t="s">
        <v>40</v>
      </c>
      <c r="H64" s="93"/>
      <c r="K64" s="9"/>
      <c r="L64" s="9"/>
      <c r="M64" s="9"/>
      <c r="U64" s="35"/>
      <c r="V64" s="35"/>
      <c r="W64" s="35"/>
      <c r="X64" s="35"/>
      <c r="Y64" s="35"/>
      <c r="Z64" s="35"/>
    </row>
    <row r="65" spans="1:26" ht="57.75" customHeight="1" x14ac:dyDescent="0.3">
      <c r="A65" s="98"/>
      <c r="B65" s="98"/>
      <c r="C65" s="98"/>
      <c r="D65" s="98"/>
      <c r="E65" s="98"/>
      <c r="F65" s="98"/>
      <c r="G65" s="98"/>
      <c r="H65" s="98"/>
      <c r="K65" s="9"/>
      <c r="L65" s="9"/>
      <c r="M65" s="9"/>
      <c r="U65" s="34" t="s">
        <v>1</v>
      </c>
      <c r="V65" s="34" t="s">
        <v>2</v>
      </c>
      <c r="W65" s="93" t="s">
        <v>3</v>
      </c>
      <c r="X65" s="93"/>
      <c r="Y65" s="93" t="s">
        <v>4</v>
      </c>
      <c r="Z65" s="93"/>
    </row>
    <row r="66" spans="1:26" ht="23.25" customHeight="1" x14ac:dyDescent="0.3">
      <c r="A66" s="27" t="s">
        <v>7</v>
      </c>
      <c r="B66" s="33">
        <f t="shared" ref="B66:B77" si="4">+SUM(C66:J66)</f>
        <v>2531</v>
      </c>
      <c r="C66" s="90">
        <f t="shared" ref="C66:C71" si="5">C86</f>
        <v>1200</v>
      </c>
      <c r="D66" s="90"/>
      <c r="E66" s="90">
        <f t="shared" ref="E66:E71" si="6">E86+G86+I86</f>
        <v>799</v>
      </c>
      <c r="F66" s="90"/>
      <c r="G66" s="90">
        <f t="shared" ref="G66:G71" si="7">K86+M86</f>
        <v>532</v>
      </c>
      <c r="H66" s="90"/>
      <c r="K66" s="9"/>
      <c r="L66" s="9"/>
      <c r="M66" s="9"/>
      <c r="U66" s="27" t="s">
        <v>7</v>
      </c>
      <c r="V66" s="33">
        <f t="shared" ref="V66:V77" si="8">+W66+Y66</f>
        <v>2531</v>
      </c>
      <c r="W66" s="92">
        <v>1236</v>
      </c>
      <c r="X66" s="92"/>
      <c r="Y66" s="92">
        <v>1295</v>
      </c>
      <c r="Z66" s="94"/>
    </row>
    <row r="67" spans="1:26" ht="23.25" customHeight="1" x14ac:dyDescent="0.3">
      <c r="A67" s="26" t="s">
        <v>8</v>
      </c>
      <c r="B67" s="24">
        <f t="shared" si="4"/>
        <v>3376</v>
      </c>
      <c r="C67" s="90">
        <f t="shared" si="5"/>
        <v>1128</v>
      </c>
      <c r="D67" s="90"/>
      <c r="E67" s="90">
        <f t="shared" si="6"/>
        <v>1728</v>
      </c>
      <c r="F67" s="90"/>
      <c r="G67" s="90">
        <f t="shared" si="7"/>
        <v>520</v>
      </c>
      <c r="H67" s="90"/>
      <c r="K67" s="9"/>
      <c r="L67" s="9"/>
      <c r="M67" s="9"/>
      <c r="U67" s="26" t="s">
        <v>8</v>
      </c>
      <c r="V67" s="24">
        <f t="shared" si="8"/>
        <v>3376</v>
      </c>
      <c r="W67" s="92">
        <v>1803</v>
      </c>
      <c r="X67" s="92"/>
      <c r="Y67" s="82">
        <v>1573</v>
      </c>
      <c r="Z67" s="85"/>
    </row>
    <row r="68" spans="1:26" ht="23.25" customHeight="1" x14ac:dyDescent="0.3">
      <c r="A68" s="26" t="s">
        <v>9</v>
      </c>
      <c r="B68" s="24">
        <f t="shared" si="4"/>
        <v>13451</v>
      </c>
      <c r="C68" s="90">
        <f t="shared" si="5"/>
        <v>2576</v>
      </c>
      <c r="D68" s="90"/>
      <c r="E68" s="90">
        <f t="shared" si="6"/>
        <v>9111</v>
      </c>
      <c r="F68" s="90"/>
      <c r="G68" s="90">
        <f t="shared" si="7"/>
        <v>1764</v>
      </c>
      <c r="H68" s="90"/>
      <c r="K68" s="9"/>
      <c r="L68" s="9"/>
      <c r="M68" s="9"/>
      <c r="U68" s="26" t="s">
        <v>9</v>
      </c>
      <c r="V68" s="24">
        <f t="shared" si="8"/>
        <v>13451</v>
      </c>
      <c r="W68" s="82">
        <v>8749</v>
      </c>
      <c r="X68" s="85"/>
      <c r="Y68" s="82">
        <v>4702</v>
      </c>
      <c r="Z68" s="85"/>
    </row>
    <row r="69" spans="1:26" ht="23.25" customHeight="1" x14ac:dyDescent="0.3">
      <c r="A69" s="26" t="s">
        <v>10</v>
      </c>
      <c r="B69" s="24">
        <f t="shared" si="4"/>
        <v>8648</v>
      </c>
      <c r="C69" s="90">
        <f t="shared" si="5"/>
        <v>1049</v>
      </c>
      <c r="D69" s="90"/>
      <c r="E69" s="90">
        <f t="shared" si="6"/>
        <v>5943</v>
      </c>
      <c r="F69" s="90"/>
      <c r="G69" s="90">
        <f t="shared" si="7"/>
        <v>1656</v>
      </c>
      <c r="H69" s="90"/>
      <c r="K69" s="9"/>
      <c r="L69" s="9"/>
      <c r="M69" s="9"/>
      <c r="U69" s="26" t="s">
        <v>10</v>
      </c>
      <c r="V69" s="24">
        <f t="shared" si="8"/>
        <v>8648</v>
      </c>
      <c r="W69" s="82">
        <v>4933</v>
      </c>
      <c r="X69" s="85"/>
      <c r="Y69" s="82">
        <v>3715</v>
      </c>
      <c r="Z69" s="85"/>
    </row>
    <row r="70" spans="1:26" ht="23.25" customHeight="1" x14ac:dyDescent="0.3">
      <c r="A70" s="26" t="s">
        <v>11</v>
      </c>
      <c r="B70" s="24">
        <f t="shared" si="4"/>
        <v>8481</v>
      </c>
      <c r="C70" s="90">
        <f t="shared" si="5"/>
        <v>1645</v>
      </c>
      <c r="D70" s="90"/>
      <c r="E70" s="90">
        <f t="shared" si="6"/>
        <v>4157</v>
      </c>
      <c r="F70" s="90"/>
      <c r="G70" s="90">
        <f t="shared" si="7"/>
        <v>2679</v>
      </c>
      <c r="H70" s="90"/>
      <c r="K70" s="9"/>
      <c r="L70" s="9"/>
      <c r="M70" s="9"/>
      <c r="U70" s="26" t="s">
        <v>11</v>
      </c>
      <c r="V70" s="24">
        <f t="shared" si="8"/>
        <v>8481</v>
      </c>
      <c r="W70" s="82">
        <v>4637</v>
      </c>
      <c r="X70" s="85"/>
      <c r="Y70" s="82">
        <v>3844</v>
      </c>
      <c r="Z70" s="85"/>
    </row>
    <row r="71" spans="1:26" ht="23.25" customHeight="1" x14ac:dyDescent="0.3">
      <c r="A71" s="26" t="s">
        <v>12</v>
      </c>
      <c r="B71" s="24">
        <f t="shared" si="4"/>
        <v>8233</v>
      </c>
      <c r="C71" s="90">
        <f t="shared" si="5"/>
        <v>1145</v>
      </c>
      <c r="D71" s="90"/>
      <c r="E71" s="90">
        <f t="shared" si="6"/>
        <v>5365</v>
      </c>
      <c r="F71" s="90"/>
      <c r="G71" s="90">
        <f t="shared" si="7"/>
        <v>1723</v>
      </c>
      <c r="H71" s="90"/>
      <c r="K71" s="9"/>
      <c r="L71" s="9"/>
      <c r="M71" s="9"/>
      <c r="U71" s="26" t="s">
        <v>12</v>
      </c>
      <c r="V71" s="24">
        <f t="shared" si="8"/>
        <v>8215</v>
      </c>
      <c r="W71" s="82">
        <v>4847</v>
      </c>
      <c r="X71" s="85"/>
      <c r="Y71" s="82">
        <v>3368</v>
      </c>
      <c r="Z71" s="85"/>
    </row>
    <row r="72" spans="1:26" ht="23.25" customHeight="1" x14ac:dyDescent="0.3">
      <c r="A72" s="26" t="s">
        <v>13</v>
      </c>
      <c r="B72" s="24">
        <f t="shared" si="4"/>
        <v>0</v>
      </c>
      <c r="C72" s="90"/>
      <c r="D72" s="90"/>
      <c r="E72" s="90"/>
      <c r="F72" s="90"/>
      <c r="G72" s="90"/>
      <c r="H72" s="90"/>
      <c r="K72" s="9"/>
      <c r="L72" s="9"/>
      <c r="M72" s="9"/>
      <c r="U72" s="26" t="s">
        <v>13</v>
      </c>
      <c r="V72" s="24">
        <f t="shared" si="8"/>
        <v>0</v>
      </c>
      <c r="W72" s="82"/>
      <c r="X72" s="85"/>
      <c r="Y72" s="82"/>
      <c r="Z72" s="85"/>
    </row>
    <row r="73" spans="1:26" ht="23.25" customHeight="1" x14ac:dyDescent="0.3">
      <c r="A73" s="26" t="s">
        <v>14</v>
      </c>
      <c r="B73" s="24">
        <f t="shared" si="4"/>
        <v>0</v>
      </c>
      <c r="C73" s="90"/>
      <c r="D73" s="90"/>
      <c r="E73" s="90"/>
      <c r="F73" s="90"/>
      <c r="G73" s="90"/>
      <c r="H73" s="90"/>
      <c r="K73" s="9"/>
      <c r="L73" s="9"/>
      <c r="M73" s="9"/>
      <c r="U73" s="26" t="s">
        <v>14</v>
      </c>
      <c r="V73" s="24">
        <f t="shared" si="8"/>
        <v>0</v>
      </c>
      <c r="W73" s="82"/>
      <c r="X73" s="85"/>
      <c r="Y73" s="82"/>
      <c r="Z73" s="85"/>
    </row>
    <row r="74" spans="1:26" ht="23.25" customHeight="1" x14ac:dyDescent="0.3">
      <c r="A74" s="26" t="s">
        <v>15</v>
      </c>
      <c r="B74" s="24">
        <f t="shared" si="4"/>
        <v>0</v>
      </c>
      <c r="C74" s="90"/>
      <c r="D74" s="90"/>
      <c r="E74" s="90"/>
      <c r="F74" s="90"/>
      <c r="G74" s="90"/>
      <c r="H74" s="90"/>
      <c r="K74" s="9"/>
      <c r="L74" s="9"/>
      <c r="M74" s="9"/>
      <c r="U74" s="26" t="s">
        <v>15</v>
      </c>
      <c r="V74" s="24">
        <f t="shared" si="8"/>
        <v>0</v>
      </c>
      <c r="W74" s="82"/>
      <c r="X74" s="85"/>
      <c r="Y74" s="82"/>
      <c r="Z74" s="85"/>
    </row>
    <row r="75" spans="1:26" ht="23.25" customHeight="1" x14ac:dyDescent="0.3">
      <c r="A75" s="26" t="s">
        <v>16</v>
      </c>
      <c r="B75" s="24">
        <f t="shared" si="4"/>
        <v>0</v>
      </c>
      <c r="C75" s="90"/>
      <c r="D75" s="90"/>
      <c r="E75" s="90"/>
      <c r="F75" s="90"/>
      <c r="G75" s="90"/>
      <c r="H75" s="90"/>
      <c r="K75" s="9"/>
      <c r="L75" s="9"/>
      <c r="M75" s="9"/>
      <c r="U75" s="26" t="s">
        <v>16</v>
      </c>
      <c r="V75" s="24">
        <f t="shared" si="8"/>
        <v>0</v>
      </c>
      <c r="W75" s="82"/>
      <c r="X75" s="85"/>
      <c r="Y75" s="82"/>
      <c r="Z75" s="85"/>
    </row>
    <row r="76" spans="1:26" ht="23.25" customHeight="1" x14ac:dyDescent="0.3">
      <c r="A76" s="26" t="s">
        <v>17</v>
      </c>
      <c r="B76" s="24">
        <f t="shared" si="4"/>
        <v>0</v>
      </c>
      <c r="C76" s="90"/>
      <c r="D76" s="90"/>
      <c r="E76" s="90"/>
      <c r="F76" s="90"/>
      <c r="G76" s="90"/>
      <c r="H76" s="90"/>
      <c r="K76" s="9"/>
      <c r="L76" s="9"/>
      <c r="M76" s="9"/>
      <c r="U76" s="26" t="s">
        <v>17</v>
      </c>
      <c r="V76" s="24">
        <f t="shared" si="8"/>
        <v>0</v>
      </c>
      <c r="W76" s="82"/>
      <c r="X76" s="85"/>
      <c r="Y76" s="82"/>
      <c r="Z76" s="85"/>
    </row>
    <row r="77" spans="1:26" ht="23.25" customHeight="1" x14ac:dyDescent="0.3">
      <c r="A77" s="25" t="s">
        <v>18</v>
      </c>
      <c r="B77" s="32">
        <f t="shared" si="4"/>
        <v>0</v>
      </c>
      <c r="C77" s="89"/>
      <c r="D77" s="89"/>
      <c r="E77" s="89"/>
      <c r="F77" s="89"/>
      <c r="G77" s="89"/>
      <c r="H77" s="89"/>
      <c r="K77" s="9"/>
      <c r="L77" s="9"/>
      <c r="M77" s="9"/>
      <c r="U77" s="25" t="s">
        <v>18</v>
      </c>
      <c r="V77" s="32">
        <f t="shared" si="8"/>
        <v>0</v>
      </c>
      <c r="W77" s="82"/>
      <c r="X77" s="85"/>
      <c r="Y77" s="82"/>
      <c r="Z77" s="85"/>
    </row>
    <row r="78" spans="1:26" ht="23.25" customHeight="1" x14ac:dyDescent="0.3">
      <c r="A78" s="22" t="s">
        <v>2</v>
      </c>
      <c r="B78" s="21">
        <f>+SUM(B66:B77)</f>
        <v>44720</v>
      </c>
      <c r="C78" s="83">
        <f>+SUM(C66:C77)</f>
        <v>8743</v>
      </c>
      <c r="D78" s="83"/>
      <c r="E78" s="83">
        <f>+SUM(E66:E77)</f>
        <v>27103</v>
      </c>
      <c r="F78" s="83"/>
      <c r="G78" s="83">
        <f>+SUM(G66:G77)</f>
        <v>8874</v>
      </c>
      <c r="H78" s="83"/>
      <c r="K78" s="9"/>
      <c r="L78" s="9"/>
      <c r="M78" s="9"/>
      <c r="U78" s="22" t="s">
        <v>2</v>
      </c>
      <c r="V78" s="21">
        <f>+SUM(V66:V77)</f>
        <v>44702</v>
      </c>
      <c r="W78" s="83">
        <f>+SUM(W66:W77)</f>
        <v>26205</v>
      </c>
      <c r="X78" s="83"/>
      <c r="Y78" s="83">
        <f>+SUM(Y66:Y77)</f>
        <v>18497</v>
      </c>
      <c r="Z78" s="84"/>
    </row>
    <row r="79" spans="1:26" ht="15.75" customHeight="1" x14ac:dyDescent="0.3">
      <c r="A79" s="20" t="s">
        <v>21</v>
      </c>
      <c r="B79" s="19">
        <v>1</v>
      </c>
      <c r="C79" s="87">
        <f>+C78/B78</f>
        <v>0.19550536672629695</v>
      </c>
      <c r="D79" s="87"/>
      <c r="E79" s="87">
        <f>+E78/B78</f>
        <v>0.60605992844364942</v>
      </c>
      <c r="F79" s="87"/>
      <c r="G79" s="87">
        <f>+G78/B78</f>
        <v>0.19843470483005365</v>
      </c>
      <c r="H79" s="87"/>
      <c r="K79" s="9"/>
      <c r="L79" s="9"/>
      <c r="M79" s="9"/>
      <c r="U79" s="20" t="s">
        <v>23</v>
      </c>
      <c r="V79" s="19">
        <v>1</v>
      </c>
      <c r="W79" s="87">
        <f>+W78/V78</f>
        <v>0.58621538186210909</v>
      </c>
      <c r="X79" s="87"/>
      <c r="Y79" s="87">
        <f>+Y78/V78</f>
        <v>0.41378461813789091</v>
      </c>
      <c r="Z79" s="88"/>
    </row>
    <row r="80" spans="1:26" ht="23.25" customHeight="1" x14ac:dyDescent="0.3">
      <c r="A80" s="18"/>
      <c r="B80" s="16"/>
      <c r="C80" s="16"/>
      <c r="D80" s="16"/>
      <c r="E80" s="16"/>
      <c r="F80" s="16"/>
      <c r="G80" s="16"/>
      <c r="H80" s="16"/>
      <c r="I80" s="16"/>
      <c r="J80" s="16"/>
      <c r="K80" s="9"/>
      <c r="L80" s="9"/>
      <c r="M80" s="9"/>
      <c r="U80" s="18"/>
      <c r="V80" s="16"/>
      <c r="W80" s="16"/>
      <c r="X80" s="16"/>
      <c r="Y80" s="16"/>
      <c r="Z80" s="16"/>
    </row>
    <row r="81" spans="1:28" ht="23.25" customHeight="1" x14ac:dyDescent="0.3">
      <c r="A81" s="18"/>
      <c r="B81" s="16"/>
      <c r="C81" s="16"/>
      <c r="D81" s="16"/>
      <c r="E81" s="16"/>
      <c r="F81" s="16"/>
      <c r="G81" s="16"/>
      <c r="H81" s="16"/>
      <c r="I81" s="16"/>
      <c r="J81" s="16"/>
      <c r="K81" s="9"/>
      <c r="L81" s="9"/>
      <c r="M81" s="9"/>
      <c r="U81" s="18"/>
      <c r="V81" s="16"/>
      <c r="W81" s="16"/>
      <c r="X81" s="16"/>
      <c r="Y81" s="16"/>
      <c r="Z81" s="16"/>
    </row>
    <row r="82" spans="1:28" ht="23.25" customHeight="1" x14ac:dyDescent="0.3">
      <c r="A82" s="4"/>
    </row>
    <row r="83" spans="1:28" ht="23.25" customHeight="1" thickBot="1" x14ac:dyDescent="0.35">
      <c r="A83" s="129" t="s">
        <v>39</v>
      </c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</row>
    <row r="84" spans="1:28" ht="23.25" customHeight="1" thickTop="1" x14ac:dyDescent="0.3">
      <c r="A84" s="4"/>
      <c r="N84" s="31"/>
    </row>
    <row r="85" spans="1:28" ht="94.5" customHeight="1" x14ac:dyDescent="0.3">
      <c r="A85" s="30" t="s">
        <v>1</v>
      </c>
      <c r="B85" s="29" t="s">
        <v>2</v>
      </c>
      <c r="C85" s="80" t="s">
        <v>38</v>
      </c>
      <c r="D85" s="81"/>
      <c r="E85" s="80" t="s">
        <v>37</v>
      </c>
      <c r="F85" s="81"/>
      <c r="G85" s="80" t="s">
        <v>36</v>
      </c>
      <c r="H85" s="81"/>
      <c r="I85" s="80" t="s">
        <v>35</v>
      </c>
      <c r="J85" s="81"/>
      <c r="K85" s="80" t="s">
        <v>34</v>
      </c>
      <c r="L85" s="81"/>
      <c r="M85" s="80" t="s">
        <v>33</v>
      </c>
      <c r="N85" s="81"/>
      <c r="O85" s="28"/>
      <c r="W85" s="7"/>
      <c r="X85" s="7"/>
      <c r="Y85" s="7"/>
      <c r="Z85" s="7"/>
      <c r="AA85" s="7"/>
      <c r="AB85" s="23"/>
    </row>
    <row r="86" spans="1:28" ht="23.25" customHeight="1" x14ac:dyDescent="0.3">
      <c r="A86" s="27" t="s">
        <v>7</v>
      </c>
      <c r="B86" s="24">
        <f t="shared" ref="B86:B97" si="9">+SUM(C86:P86)</f>
        <v>2531</v>
      </c>
      <c r="C86" s="82">
        <v>1200</v>
      </c>
      <c r="D86" s="82"/>
      <c r="E86" s="82">
        <v>451</v>
      </c>
      <c r="F86" s="82"/>
      <c r="G86" s="82">
        <v>267</v>
      </c>
      <c r="H86" s="82"/>
      <c r="I86" s="82">
        <v>81</v>
      </c>
      <c r="J86" s="82"/>
      <c r="K86" s="82">
        <v>333</v>
      </c>
      <c r="L86" s="82"/>
      <c r="M86" s="82">
        <v>199</v>
      </c>
      <c r="N86" s="85"/>
      <c r="W86" s="7"/>
      <c r="X86" s="7"/>
      <c r="Y86" s="7"/>
      <c r="Z86" s="7"/>
      <c r="AA86" s="7"/>
      <c r="AB86" s="23"/>
    </row>
    <row r="87" spans="1:28" ht="23.25" customHeight="1" x14ac:dyDescent="0.3">
      <c r="A87" s="26" t="s">
        <v>8</v>
      </c>
      <c r="B87" s="24">
        <f t="shared" si="9"/>
        <v>3376</v>
      </c>
      <c r="C87" s="82">
        <v>1128</v>
      </c>
      <c r="D87" s="82"/>
      <c r="E87" s="82">
        <v>1246</v>
      </c>
      <c r="F87" s="82"/>
      <c r="G87" s="82">
        <v>376</v>
      </c>
      <c r="H87" s="82"/>
      <c r="I87" s="85">
        <v>106</v>
      </c>
      <c r="J87" s="86"/>
      <c r="K87" s="82">
        <v>322</v>
      </c>
      <c r="L87" s="82"/>
      <c r="M87" s="82">
        <v>198</v>
      </c>
      <c r="N87" s="82"/>
      <c r="W87" s="7"/>
      <c r="X87" s="7"/>
      <c r="Y87" s="7"/>
      <c r="Z87" s="7"/>
      <c r="AA87" s="7"/>
      <c r="AB87" s="23"/>
    </row>
    <row r="88" spans="1:28" ht="23.25" customHeight="1" x14ac:dyDescent="0.3">
      <c r="A88" s="26" t="s">
        <v>9</v>
      </c>
      <c r="B88" s="24">
        <f t="shared" si="9"/>
        <v>13451</v>
      </c>
      <c r="C88" s="82">
        <v>2576</v>
      </c>
      <c r="D88" s="82"/>
      <c r="E88" s="82">
        <v>6184</v>
      </c>
      <c r="F88" s="82"/>
      <c r="G88" s="82">
        <v>2778</v>
      </c>
      <c r="H88" s="82"/>
      <c r="I88" s="85">
        <v>149</v>
      </c>
      <c r="J88" s="86"/>
      <c r="K88" s="82">
        <v>1417</v>
      </c>
      <c r="L88" s="82"/>
      <c r="M88" s="82">
        <v>347</v>
      </c>
      <c r="N88" s="82"/>
      <c r="W88" s="7"/>
      <c r="X88" s="7"/>
      <c r="Y88" s="7"/>
      <c r="Z88" s="7"/>
      <c r="AA88" s="7"/>
      <c r="AB88" s="23"/>
    </row>
    <row r="89" spans="1:28" ht="23.25" customHeight="1" x14ac:dyDescent="0.3">
      <c r="A89" s="26" t="s">
        <v>10</v>
      </c>
      <c r="B89" s="24">
        <f t="shared" si="9"/>
        <v>8648</v>
      </c>
      <c r="C89" s="82">
        <v>1049</v>
      </c>
      <c r="D89" s="82"/>
      <c r="E89" s="82">
        <v>2503</v>
      </c>
      <c r="F89" s="82"/>
      <c r="G89" s="82">
        <v>3211</v>
      </c>
      <c r="H89" s="82"/>
      <c r="I89" s="85">
        <v>229</v>
      </c>
      <c r="J89" s="86"/>
      <c r="K89" s="82">
        <v>1328</v>
      </c>
      <c r="L89" s="82"/>
      <c r="M89" s="82">
        <v>328</v>
      </c>
      <c r="N89" s="82"/>
      <c r="W89" s="7"/>
      <c r="X89" s="7"/>
      <c r="Y89" s="7"/>
      <c r="Z89" s="7"/>
      <c r="AA89" s="7"/>
      <c r="AB89" s="23"/>
    </row>
    <row r="90" spans="1:28" ht="23.25" customHeight="1" x14ac:dyDescent="0.3">
      <c r="A90" s="26" t="s">
        <v>11</v>
      </c>
      <c r="B90" s="24">
        <f t="shared" si="9"/>
        <v>8481</v>
      </c>
      <c r="C90" s="82">
        <v>1645</v>
      </c>
      <c r="D90" s="82"/>
      <c r="E90" s="82">
        <v>1857</v>
      </c>
      <c r="F90" s="82"/>
      <c r="G90" s="82">
        <v>2116</v>
      </c>
      <c r="H90" s="82"/>
      <c r="I90" s="85">
        <v>184</v>
      </c>
      <c r="J90" s="86"/>
      <c r="K90" s="82">
        <v>1984</v>
      </c>
      <c r="L90" s="82"/>
      <c r="M90" s="82">
        <v>695</v>
      </c>
      <c r="N90" s="82"/>
      <c r="W90" s="7"/>
      <c r="X90" s="7"/>
      <c r="Y90" s="7"/>
      <c r="Z90" s="7"/>
      <c r="AA90" s="7"/>
      <c r="AB90" s="23"/>
    </row>
    <row r="91" spans="1:28" ht="23.25" customHeight="1" x14ac:dyDescent="0.3">
      <c r="A91" s="26" t="s">
        <v>12</v>
      </c>
      <c r="B91" s="24">
        <f t="shared" si="9"/>
        <v>8233</v>
      </c>
      <c r="C91" s="82">
        <v>1145</v>
      </c>
      <c r="D91" s="82"/>
      <c r="E91" s="82">
        <v>2427</v>
      </c>
      <c r="F91" s="82"/>
      <c r="G91" s="82">
        <v>2849</v>
      </c>
      <c r="H91" s="82"/>
      <c r="I91" s="85">
        <v>89</v>
      </c>
      <c r="J91" s="86"/>
      <c r="K91" s="82">
        <v>1422</v>
      </c>
      <c r="L91" s="82"/>
      <c r="M91" s="82">
        <v>301</v>
      </c>
      <c r="N91" s="82"/>
      <c r="W91" s="7"/>
      <c r="X91" s="7"/>
      <c r="Y91" s="7"/>
      <c r="Z91" s="7"/>
      <c r="AA91" s="7"/>
      <c r="AB91" s="23"/>
    </row>
    <row r="92" spans="1:28" ht="23.25" customHeight="1" x14ac:dyDescent="0.3">
      <c r="A92" s="26" t="s">
        <v>13</v>
      </c>
      <c r="B92" s="24">
        <f t="shared" si="9"/>
        <v>0</v>
      </c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W92" s="7"/>
      <c r="X92" s="7"/>
      <c r="Y92" s="7"/>
      <c r="Z92" s="7"/>
      <c r="AA92" s="7"/>
      <c r="AB92" s="23"/>
    </row>
    <row r="93" spans="1:28" ht="23.25" customHeight="1" x14ac:dyDescent="0.3">
      <c r="A93" s="26" t="s">
        <v>14</v>
      </c>
      <c r="B93" s="24">
        <f t="shared" si="9"/>
        <v>0</v>
      </c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W93" s="7"/>
      <c r="X93" s="7"/>
      <c r="Y93" s="7"/>
      <c r="Z93" s="7"/>
      <c r="AA93" s="7"/>
      <c r="AB93" s="23"/>
    </row>
    <row r="94" spans="1:28" ht="23.25" customHeight="1" x14ac:dyDescent="0.3">
      <c r="A94" s="26" t="s">
        <v>15</v>
      </c>
      <c r="B94" s="24">
        <f t="shared" si="9"/>
        <v>0</v>
      </c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W94" s="7"/>
      <c r="X94" s="7"/>
      <c r="Y94" s="7"/>
      <c r="Z94" s="7"/>
      <c r="AA94" s="7"/>
      <c r="AB94" s="23"/>
    </row>
    <row r="95" spans="1:28" ht="23.25" customHeight="1" x14ac:dyDescent="0.3">
      <c r="A95" s="26" t="s">
        <v>16</v>
      </c>
      <c r="B95" s="24">
        <f t="shared" si="9"/>
        <v>0</v>
      </c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W95" s="7"/>
      <c r="X95" s="7"/>
      <c r="Y95" s="7"/>
      <c r="Z95" s="7"/>
      <c r="AA95" s="7"/>
      <c r="AB95" s="23"/>
    </row>
    <row r="96" spans="1:28" ht="23.25" customHeight="1" x14ac:dyDescent="0.3">
      <c r="A96" s="26" t="s">
        <v>17</v>
      </c>
      <c r="B96" s="24">
        <f t="shared" si="9"/>
        <v>0</v>
      </c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W96" s="7"/>
      <c r="X96" s="7"/>
      <c r="Y96" s="7"/>
      <c r="Z96" s="7"/>
      <c r="AA96" s="7"/>
      <c r="AB96" s="23"/>
    </row>
    <row r="97" spans="1:28" ht="23.25" customHeight="1" x14ac:dyDescent="0.3">
      <c r="A97" s="25" t="s">
        <v>18</v>
      </c>
      <c r="B97" s="24">
        <f t="shared" si="9"/>
        <v>0</v>
      </c>
      <c r="C97" s="76"/>
      <c r="D97" s="77"/>
      <c r="E97" s="82"/>
      <c r="F97" s="82"/>
      <c r="G97" s="82"/>
      <c r="H97" s="82"/>
      <c r="I97" s="82"/>
      <c r="J97" s="82"/>
      <c r="K97" s="82"/>
      <c r="L97" s="82"/>
      <c r="M97" s="82"/>
      <c r="N97" s="82"/>
      <c r="W97" s="7"/>
      <c r="X97" s="7"/>
      <c r="Y97" s="7"/>
      <c r="Z97" s="7"/>
      <c r="AA97" s="7"/>
      <c r="AB97" s="23"/>
    </row>
    <row r="98" spans="1:28" ht="23.25" customHeight="1" x14ac:dyDescent="0.3">
      <c r="A98" s="22" t="s">
        <v>2</v>
      </c>
      <c r="B98" s="21">
        <f>+SUM(B86:B97)</f>
        <v>44720</v>
      </c>
      <c r="C98" s="83">
        <f>+SUM(C86:C97)</f>
        <v>8743</v>
      </c>
      <c r="D98" s="83"/>
      <c r="E98" s="83">
        <f>+SUM(E86:E97)</f>
        <v>14668</v>
      </c>
      <c r="F98" s="83"/>
      <c r="G98" s="83">
        <f>+SUM(G86:G97)</f>
        <v>11597</v>
      </c>
      <c r="H98" s="83"/>
      <c r="I98" s="83">
        <f>+SUM(I86:I97)</f>
        <v>838</v>
      </c>
      <c r="J98" s="83"/>
      <c r="K98" s="83">
        <f>+SUM(K86:K97)</f>
        <v>6806</v>
      </c>
      <c r="L98" s="83"/>
      <c r="M98" s="83">
        <f>+SUM(M86:M97)</f>
        <v>2068</v>
      </c>
      <c r="N98" s="84"/>
      <c r="W98" s="6"/>
      <c r="X98" s="6"/>
      <c r="Y98" s="6"/>
      <c r="Z98" s="6"/>
      <c r="AA98" s="6"/>
    </row>
    <row r="99" spans="1:28" ht="23.25" customHeight="1" x14ac:dyDescent="0.3">
      <c r="A99" s="20" t="s">
        <v>21</v>
      </c>
      <c r="B99" s="19">
        <v>1</v>
      </c>
      <c r="C99" s="87">
        <f>+C98/$B$98</f>
        <v>0.19550536672629695</v>
      </c>
      <c r="D99" s="87"/>
      <c r="E99" s="87">
        <f>+E98/$B$98</f>
        <v>0.32799642218246872</v>
      </c>
      <c r="F99" s="87"/>
      <c r="G99" s="87">
        <f>+G98/$B$98</f>
        <v>0.259324686940966</v>
      </c>
      <c r="H99" s="87"/>
      <c r="I99" s="87">
        <f>+I98/$B$98</f>
        <v>1.8738819320214668E-2</v>
      </c>
      <c r="J99" s="87"/>
      <c r="K99" s="87">
        <f>+K98/$B$98</f>
        <v>0.15219141323792487</v>
      </c>
      <c r="L99" s="87"/>
      <c r="M99" s="87">
        <f>+M98/$B$98</f>
        <v>4.6243291592128803E-2</v>
      </c>
      <c r="N99" s="88"/>
      <c r="W99" s="6"/>
      <c r="X99" s="6"/>
      <c r="Y99" s="6"/>
      <c r="Z99" s="6"/>
      <c r="AA99" s="6"/>
    </row>
    <row r="100" spans="1:28" ht="12.75" customHeight="1" x14ac:dyDescent="0.3">
      <c r="A100" s="18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W100" s="6"/>
      <c r="X100" s="6"/>
      <c r="Y100" s="6"/>
      <c r="Z100" s="6"/>
      <c r="AA100" s="6"/>
    </row>
    <row r="101" spans="1:28" ht="12.75" customHeight="1" x14ac:dyDescent="0.3">
      <c r="K101" s="16"/>
      <c r="L101" s="16"/>
      <c r="M101" s="16"/>
      <c r="N101" s="16"/>
      <c r="O101" s="16"/>
      <c r="P101" s="16"/>
      <c r="W101" s="6"/>
      <c r="X101" s="6"/>
      <c r="Y101" s="6"/>
      <c r="Z101" s="6"/>
      <c r="AA101" s="6"/>
    </row>
    <row r="102" spans="1:28" ht="23.25" customHeight="1" x14ac:dyDescent="0.3">
      <c r="A102" s="17" t="s">
        <v>32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W102" s="6"/>
      <c r="X102" s="6"/>
      <c r="Y102" s="6"/>
      <c r="Z102" s="6"/>
      <c r="AA102" s="6"/>
    </row>
    <row r="103" spans="1:28" ht="20.25" customHeight="1" x14ac:dyDescent="0.3">
      <c r="A103" s="15" t="s">
        <v>31</v>
      </c>
      <c r="B103" s="14"/>
      <c r="C103" s="14"/>
      <c r="D103" s="14"/>
      <c r="E103" s="14"/>
      <c r="F103" s="14"/>
      <c r="G103" s="14"/>
      <c r="H103" s="5"/>
    </row>
    <row r="104" spans="1:28" ht="20.25" customHeight="1" x14ac:dyDescent="0.3">
      <c r="A104" s="15" t="s">
        <v>24</v>
      </c>
      <c r="B104" s="14"/>
      <c r="C104" s="14"/>
      <c r="D104" s="14"/>
      <c r="E104" s="14"/>
      <c r="F104" s="14"/>
      <c r="G104" s="14"/>
      <c r="H104" s="5"/>
    </row>
    <row r="110" spans="1:28" ht="18.75" customHeight="1" x14ac:dyDescent="0.3"/>
  </sheetData>
  <mergeCells count="245">
    <mergeCell ref="I96:J96"/>
    <mergeCell ref="K96:L96"/>
    <mergeCell ref="C94:D94"/>
    <mergeCell ref="E94:F94"/>
    <mergeCell ref="G94:H94"/>
    <mergeCell ref="I94:J94"/>
    <mergeCell ref="K94:L94"/>
    <mergeCell ref="C95:D95"/>
    <mergeCell ref="E95:F95"/>
    <mergeCell ref="G95:H95"/>
    <mergeCell ref="I95:J95"/>
    <mergeCell ref="K95:L95"/>
    <mergeCell ref="E87:F87"/>
    <mergeCell ref="C86:D86"/>
    <mergeCell ref="E86:F86"/>
    <mergeCell ref="C92:D92"/>
    <mergeCell ref="E92:F92"/>
    <mergeCell ref="G92:H92"/>
    <mergeCell ref="I92:J92"/>
    <mergeCell ref="K92:L92"/>
    <mergeCell ref="K91:L91"/>
    <mergeCell ref="B29:C29"/>
    <mergeCell ref="B41:C41"/>
    <mergeCell ref="B42:C42"/>
    <mergeCell ref="B43:C43"/>
    <mergeCell ref="B44:C44"/>
    <mergeCell ref="B46:C46"/>
    <mergeCell ref="C90:D90"/>
    <mergeCell ref="E90:F90"/>
    <mergeCell ref="G90:H90"/>
    <mergeCell ref="B47:C47"/>
    <mergeCell ref="B48:C48"/>
    <mergeCell ref="C67:D67"/>
    <mergeCell ref="E67:F67"/>
    <mergeCell ref="G67:H67"/>
    <mergeCell ref="C71:D71"/>
    <mergeCell ref="E71:F71"/>
    <mergeCell ref="G71:H71"/>
    <mergeCell ref="B49:C49"/>
    <mergeCell ref="B50:C50"/>
    <mergeCell ref="E76:F76"/>
    <mergeCell ref="G76:H76"/>
    <mergeCell ref="G89:H89"/>
    <mergeCell ref="A83:N83"/>
    <mergeCell ref="C87:D87"/>
    <mergeCell ref="Z20:AA20"/>
    <mergeCell ref="B21:C21"/>
    <mergeCell ref="Z21:AA21"/>
    <mergeCell ref="B22:C22"/>
    <mergeCell ref="B37:C37"/>
    <mergeCell ref="B38:C38"/>
    <mergeCell ref="B39:C39"/>
    <mergeCell ref="B40:C40"/>
    <mergeCell ref="L14:L15"/>
    <mergeCell ref="Z16:AA16"/>
    <mergeCell ref="B17:C17"/>
    <mergeCell ref="Z17:AA17"/>
    <mergeCell ref="B18:C18"/>
    <mergeCell ref="Z18:AA18"/>
    <mergeCell ref="U14:W15"/>
    <mergeCell ref="X14:Y15"/>
    <mergeCell ref="Z14:AA15"/>
    <mergeCell ref="I14:I15"/>
    <mergeCell ref="J14:J15"/>
    <mergeCell ref="K14:K15"/>
    <mergeCell ref="F14:F15"/>
    <mergeCell ref="G14:G15"/>
    <mergeCell ref="H14:H15"/>
    <mergeCell ref="M14:M15"/>
    <mergeCell ref="U12:AA12"/>
    <mergeCell ref="A12:Q12"/>
    <mergeCell ref="O14:O15"/>
    <mergeCell ref="P14:P15"/>
    <mergeCell ref="Q14:Q15"/>
    <mergeCell ref="B27:C27"/>
    <mergeCell ref="B28:C28"/>
    <mergeCell ref="A58:C58"/>
    <mergeCell ref="A7:AB7"/>
    <mergeCell ref="A8:AB8"/>
    <mergeCell ref="A9:AB9"/>
    <mergeCell ref="A14:A15"/>
    <mergeCell ref="B14:C15"/>
    <mergeCell ref="D14:D15"/>
    <mergeCell ref="E14:E15"/>
    <mergeCell ref="Z22:AA22"/>
    <mergeCell ref="B23:C23"/>
    <mergeCell ref="Z23:AA23"/>
    <mergeCell ref="Z24:AA24"/>
    <mergeCell ref="B25:C25"/>
    <mergeCell ref="B26:C26"/>
    <mergeCell ref="B19:C19"/>
    <mergeCell ref="Z19:AA19"/>
    <mergeCell ref="B20:C20"/>
    <mergeCell ref="N14:N15"/>
    <mergeCell ref="B57:C57"/>
    <mergeCell ref="A64:A65"/>
    <mergeCell ref="B64:B65"/>
    <mergeCell ref="C64:D65"/>
    <mergeCell ref="A62:H62"/>
    <mergeCell ref="E64:F65"/>
    <mergeCell ref="G64:H65"/>
    <mergeCell ref="B51:C51"/>
    <mergeCell ref="B52:C52"/>
    <mergeCell ref="B53:C53"/>
    <mergeCell ref="B54:C54"/>
    <mergeCell ref="B55:C55"/>
    <mergeCell ref="B56:C56"/>
    <mergeCell ref="B45:C45"/>
    <mergeCell ref="B16:C16"/>
    <mergeCell ref="B30:C30"/>
    <mergeCell ref="B31:C31"/>
    <mergeCell ref="B32:C32"/>
    <mergeCell ref="B24:C24"/>
    <mergeCell ref="B33:C33"/>
    <mergeCell ref="B34:C34"/>
    <mergeCell ref="B35:C35"/>
    <mergeCell ref="B36:C36"/>
    <mergeCell ref="U62:Z63"/>
    <mergeCell ref="Y67:Z67"/>
    <mergeCell ref="W67:X67"/>
    <mergeCell ref="C69:D69"/>
    <mergeCell ref="E69:F69"/>
    <mergeCell ref="G69:H69"/>
    <mergeCell ref="Y69:Z69"/>
    <mergeCell ref="C68:D68"/>
    <mergeCell ref="E68:F68"/>
    <mergeCell ref="G68:H68"/>
    <mergeCell ref="W65:X65"/>
    <mergeCell ref="Y65:Z65"/>
    <mergeCell ref="C66:D66"/>
    <mergeCell ref="E66:F66"/>
    <mergeCell ref="G66:H66"/>
    <mergeCell ref="W66:X66"/>
    <mergeCell ref="Y66:Z66"/>
    <mergeCell ref="Y68:Z68"/>
    <mergeCell ref="W68:X68"/>
    <mergeCell ref="W69:X69"/>
    <mergeCell ref="Y71:Z71"/>
    <mergeCell ref="C70:D70"/>
    <mergeCell ref="E70:F70"/>
    <mergeCell ref="G70:H70"/>
    <mergeCell ref="Y70:Z70"/>
    <mergeCell ref="W71:X71"/>
    <mergeCell ref="W70:X70"/>
    <mergeCell ref="C73:D73"/>
    <mergeCell ref="E73:F73"/>
    <mergeCell ref="G73:H73"/>
    <mergeCell ref="Y73:Z73"/>
    <mergeCell ref="C72:D72"/>
    <mergeCell ref="E72:F72"/>
    <mergeCell ref="G72:H72"/>
    <mergeCell ref="Y72:Z72"/>
    <mergeCell ref="W72:X72"/>
    <mergeCell ref="W73:X73"/>
    <mergeCell ref="Y76:Z76"/>
    <mergeCell ref="W74:X74"/>
    <mergeCell ref="W75:X75"/>
    <mergeCell ref="W76:X76"/>
    <mergeCell ref="Y75:Z75"/>
    <mergeCell ref="C74:D74"/>
    <mergeCell ref="E74:F74"/>
    <mergeCell ref="G74:H74"/>
    <mergeCell ref="Y74:Z74"/>
    <mergeCell ref="C76:D76"/>
    <mergeCell ref="C75:D75"/>
    <mergeCell ref="E75:F75"/>
    <mergeCell ref="G75:H75"/>
    <mergeCell ref="W77:X77"/>
    <mergeCell ref="C79:D79"/>
    <mergeCell ref="E79:F79"/>
    <mergeCell ref="G79:H79"/>
    <mergeCell ref="W79:X79"/>
    <mergeCell ref="Y79:Z79"/>
    <mergeCell ref="C78:D78"/>
    <mergeCell ref="E78:F78"/>
    <mergeCell ref="G78:H78"/>
    <mergeCell ref="W78:X78"/>
    <mergeCell ref="C77:D77"/>
    <mergeCell ref="E77:F77"/>
    <mergeCell ref="G77:H77"/>
    <mergeCell ref="Y77:Z77"/>
    <mergeCell ref="Y78:Z78"/>
    <mergeCell ref="G85:H85"/>
    <mergeCell ref="I85:J85"/>
    <mergeCell ref="K85:L85"/>
    <mergeCell ref="M85:N85"/>
    <mergeCell ref="M88:N88"/>
    <mergeCell ref="M87:N87"/>
    <mergeCell ref="G88:H88"/>
    <mergeCell ref="I88:J88"/>
    <mergeCell ref="K88:L88"/>
    <mergeCell ref="G87:H87"/>
    <mergeCell ref="I87:J87"/>
    <mergeCell ref="G86:H86"/>
    <mergeCell ref="I86:J86"/>
    <mergeCell ref="K86:L86"/>
    <mergeCell ref="M86:N86"/>
    <mergeCell ref="C99:D99"/>
    <mergeCell ref="E99:F99"/>
    <mergeCell ref="G99:H99"/>
    <mergeCell ref="I99:J99"/>
    <mergeCell ref="K99:L99"/>
    <mergeCell ref="M99:N99"/>
    <mergeCell ref="C98:D98"/>
    <mergeCell ref="E98:F98"/>
    <mergeCell ref="C88:D88"/>
    <mergeCell ref="E88:F88"/>
    <mergeCell ref="C89:D89"/>
    <mergeCell ref="E89:F89"/>
    <mergeCell ref="K90:L90"/>
    <mergeCell ref="K89:L89"/>
    <mergeCell ref="I90:J90"/>
    <mergeCell ref="I89:J89"/>
    <mergeCell ref="C93:D93"/>
    <mergeCell ref="E93:F93"/>
    <mergeCell ref="G93:H93"/>
    <mergeCell ref="I93:J93"/>
    <mergeCell ref="K93:L93"/>
    <mergeCell ref="C96:D96"/>
    <mergeCell ref="E96:F96"/>
    <mergeCell ref="G96:H96"/>
    <mergeCell ref="C85:D85"/>
    <mergeCell ref="E85:F85"/>
    <mergeCell ref="E97:F97"/>
    <mergeCell ref="G97:H97"/>
    <mergeCell ref="I97:J97"/>
    <mergeCell ref="K97:L97"/>
    <mergeCell ref="M89:N89"/>
    <mergeCell ref="I98:J98"/>
    <mergeCell ref="K98:L98"/>
    <mergeCell ref="M98:N98"/>
    <mergeCell ref="M97:N97"/>
    <mergeCell ref="M96:N96"/>
    <mergeCell ref="M95:N95"/>
    <mergeCell ref="G98:H98"/>
    <mergeCell ref="M94:N94"/>
    <mergeCell ref="M93:N93"/>
    <mergeCell ref="M92:N92"/>
    <mergeCell ref="M91:N91"/>
    <mergeCell ref="M90:N90"/>
    <mergeCell ref="K87:L87"/>
    <mergeCell ref="C91:D91"/>
    <mergeCell ref="E91:F91"/>
    <mergeCell ref="G91:H91"/>
    <mergeCell ref="I91:J91"/>
  </mergeCells>
  <printOptions horizontalCentered="1"/>
  <pageMargins left="0" right="0" top="0.47244094488188981" bottom="0.39370078740157483" header="0.27559055118110237" footer="0.31496062992125984"/>
  <pageSetup paperSize="9" scale="40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60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ER-Acciones</vt:lpstr>
      <vt:lpstr>'ER-Acciones'!Área_de_impresión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2019-07-13T02:59:34Z</cp:lastPrinted>
  <dcterms:created xsi:type="dcterms:W3CDTF">2019-05-15T14:50:02Z</dcterms:created>
  <dcterms:modified xsi:type="dcterms:W3CDTF">2019-07-13T03:17:30Z</dcterms:modified>
</cp:coreProperties>
</file>