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 CELESTE\2. Carpeta Mágica 2020\6. Junio\BV Junio\páginas\"/>
    </mc:Choice>
  </mc:AlternateContent>
  <bookViews>
    <workbookView xWindow="255" yWindow="1035" windowWidth="12990" windowHeight="10890" tabRatio="351" firstSheet="2" activeTab="2"/>
  </bookViews>
  <sheets>
    <sheet name="2008" sheetId="2" state="hidden" r:id="rId1"/>
    <sheet name="2009" sheetId="1" state="hidden" r:id="rId2"/>
    <sheet name="2020" sheetId="3" r:id="rId3"/>
  </sheets>
  <definedNames>
    <definedName name="_xlnm.Print_Area" localSheetId="0">'2008'!$A$1:$O$91</definedName>
    <definedName name="_xlnm.Print_Area" localSheetId="1">'2009'!$A$1:$O$90</definedName>
    <definedName name="_xlnm.Print_Area" localSheetId="2">'2020'!$A$1:$O$109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1" i="3" l="1"/>
  <c r="B42" i="3"/>
  <c r="B43" i="3"/>
  <c r="B44" i="3"/>
  <c r="L19" i="3" l="1"/>
  <c r="L20" i="3"/>
  <c r="L21" i="3"/>
  <c r="L22" i="3"/>
  <c r="L23" i="3"/>
  <c r="L24" i="3"/>
  <c r="L25" i="3"/>
  <c r="L26" i="3"/>
  <c r="L27" i="3"/>
  <c r="L28" i="3"/>
  <c r="L29" i="3"/>
  <c r="L18" i="3"/>
  <c r="F77" i="3" l="1"/>
  <c r="F78" i="3"/>
  <c r="F79" i="3"/>
  <c r="F80" i="3"/>
  <c r="F81" i="3"/>
  <c r="F82" i="3"/>
  <c r="F83" i="3"/>
  <c r="F84" i="3"/>
  <c r="B77" i="3"/>
  <c r="B78" i="3"/>
  <c r="B79" i="3"/>
  <c r="B80" i="3"/>
  <c r="B81" i="3"/>
  <c r="B82" i="3"/>
  <c r="B83" i="3"/>
  <c r="B84" i="3"/>
  <c r="B76" i="3"/>
  <c r="F76" i="3"/>
  <c r="D30" i="3" l="1"/>
  <c r="C30" i="3"/>
  <c r="C68" i="3" l="1"/>
  <c r="D68" i="3"/>
  <c r="G68" i="3"/>
  <c r="F68" i="3"/>
  <c r="H45" i="3"/>
  <c r="F45" i="3"/>
  <c r="D45" i="3"/>
  <c r="E44" i="3" s="1"/>
  <c r="B20" i="3"/>
  <c r="E42" i="3" l="1"/>
  <c r="I88" i="3" l="1"/>
  <c r="H88" i="3"/>
  <c r="G88" i="3"/>
  <c r="E88" i="3"/>
  <c r="D88" i="3"/>
  <c r="C88" i="3"/>
  <c r="F87" i="3"/>
  <c r="B87" i="3"/>
  <c r="F86" i="3"/>
  <c r="B86" i="3"/>
  <c r="F85" i="3"/>
  <c r="B85" i="3"/>
  <c r="E67" i="3"/>
  <c r="B67" i="3"/>
  <c r="E66" i="3"/>
  <c r="B66" i="3"/>
  <c r="E65" i="3"/>
  <c r="B65" i="3"/>
  <c r="E64" i="3"/>
  <c r="B64" i="3"/>
  <c r="E63" i="3"/>
  <c r="B63" i="3"/>
  <c r="E62" i="3"/>
  <c r="B62" i="3"/>
  <c r="E61" i="3"/>
  <c r="B61" i="3"/>
  <c r="E60" i="3"/>
  <c r="B60" i="3"/>
  <c r="E59" i="3"/>
  <c r="B59" i="3"/>
  <c r="E58" i="3"/>
  <c r="B58" i="3"/>
  <c r="E57" i="3"/>
  <c r="B57" i="3"/>
  <c r="E56" i="3"/>
  <c r="B56" i="3"/>
  <c r="I41" i="3"/>
  <c r="G43" i="3"/>
  <c r="E43" i="3"/>
  <c r="I43" i="3"/>
  <c r="O30" i="3"/>
  <c r="N30" i="3"/>
  <c r="M30" i="3"/>
  <c r="B29" i="3"/>
  <c r="B28" i="3"/>
  <c r="B27" i="3"/>
  <c r="B26" i="3"/>
  <c r="B25" i="3"/>
  <c r="B24" i="3"/>
  <c r="B23" i="3"/>
  <c r="B22" i="3"/>
  <c r="B21" i="3"/>
  <c r="B19"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8" i="3"/>
  <c r="M57" i="3" s="1"/>
  <c r="M55" i="3" s="1"/>
  <c r="E68" i="3"/>
  <c r="G69"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8" i="3"/>
  <c r="I89" i="3" s="1"/>
  <c r="B88" i="3"/>
  <c r="E89"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9" i="3"/>
  <c r="C69" i="3"/>
  <c r="D69" i="3"/>
  <c r="E45" i="3"/>
  <c r="C42" i="3"/>
  <c r="C31" i="3"/>
  <c r="N31" i="3"/>
  <c r="B31" i="3"/>
  <c r="C89" i="3"/>
  <c r="C43" i="3"/>
  <c r="F69" i="3"/>
  <c r="E69" i="3" s="1"/>
  <c r="H89" i="3"/>
  <c r="G89" i="3"/>
  <c r="O31" i="3"/>
  <c r="L31" i="3"/>
  <c r="B89" i="3" l="1"/>
  <c r="B69" i="3"/>
  <c r="F89" i="3"/>
  <c r="C45" i="3"/>
</calcChain>
</file>

<file path=xl/sharedStrings.xml><?xml version="1.0" encoding="utf-8"?>
<sst xmlns="http://schemas.openxmlformats.org/spreadsheetml/2006/main" count="401" uniqueCount="90">
  <si>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</si>
  <si>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</si>
  <si>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</si>
  <si>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</si>
  <si>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</si>
  <si>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</si>
  <si>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</si>
  <si>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</si>
  <si>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</si>
  <si>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</si>
  <si>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</si>
  <si>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</si>
  <si>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</si>
  <si>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</si>
  <si>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</si>
  <si>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</si>
  <si>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</si>
  <si>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</si>
  <si>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</si>
  <si>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</si>
  <si>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</si>
  <si>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</si>
  <si>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</si>
  <si>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</si>
  <si>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</si>
  <si>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</si>
  <si>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</si>
  <si>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</si>
  <si>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</si>
  <si>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</si>
  <si>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</si>
  <si>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</si>
  <si>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</si>
  <si>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</si>
  <si>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</si>
  <si>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</si>
  <si>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</si>
  <si>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</si>
  <si>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</si>
  <si>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</si>
  <si>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</si>
  <si>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</si>
  <si>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</si>
  <si>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</si>
  <si>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</si>
  <si>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</si>
  <si>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</si>
  <si>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</si>
  <si>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</si>
  <si>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</si>
  <si>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</si>
  <si>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</si>
  <si>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</si>
  <si>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</si>
  <si>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</si>
  <si>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</si>
  <si>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</si>
  <si>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</si>
  <si>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</si>
  <si>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</si>
  <si>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</si>
  <si>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</si>
  <si>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</si>
  <si>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</si>
  <si>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</si>
  <si>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</si>
  <si>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</si>
  <si>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</si>
  <si>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</si>
  <si>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</si>
  <si>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</si>
  <si>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</si>
  <si>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</si>
  <si>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</si>
  <si>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</si>
  <si>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</si>
  <si>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</si>
  <si>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</si>
  <si>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</si>
  <si>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</si>
  <si>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</si>
  <si>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</si>
  <si>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</si>
  <si>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</si>
  <si>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</si>
  <si>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</si>
  <si>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r>
      <t>Período : Enero - Marzo</t>
    </r>
    <r>
      <rPr>
        <b/>
        <vertAlign val="superscript"/>
        <sz val="12"/>
        <color theme="0"/>
        <rFont val="Arial Narrow"/>
        <family val="2"/>
      </rPr>
      <t>/2</t>
    </r>
    <r>
      <rPr>
        <b/>
        <sz val="12"/>
        <color theme="0"/>
        <rFont val="Arial Narrow"/>
        <family val="2"/>
      </rPr>
      <t>, 2020 (Preliminar)</t>
    </r>
  </si>
  <si>
    <t>/2 En cumplimiento con el Decreto Supremo N° 044-2020-PCM, los CEM no se encuentran operando en Estado de Emergencia Nacional, pero como Servicio Escencial están funcionando los Equipos Itinerantes de Urgencia aprobado con Resolución de la Dirección Ejecutiva N° 20-2020.MIMP-AURORA-DE.</t>
  </si>
  <si>
    <t>Elaboración : SISEGC - UPPM - AURORA</t>
  </si>
  <si>
    <t>Elaboración : SISEGC - UPPM - AURORA - MIMP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</si>
</sst>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
      <b/>
      <vertAlign val="superscript"/>
      <sz val="12"/>
      <color theme="0"/>
      <name val="Arial Narrow"/>
      <family val="2"/>
    </font>
    <font>
      <b/>
      <sz val="9"/>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5">
    <xf numFmtId="0" fontId="0" fillId="0" borderId="0"/>
    <xf numFmtId="0" fontId="1" fillId="0" borderId="0"/>
    <xf numFmtId="9" fontId="14" fillId="0" borderId="0" applyFont="0" applyFill="0" applyBorder="0" applyAlignment="0" applyProtection="0"/>
    <xf numFmtId="0" fontId="1" fillId="0" borderId="0"/>
    <xf numFmtId="9" fontId="1" fillId="0" borderId="0" applyFont="0" applyFill="0" applyBorder="0" applyAlignment="0" applyProtection="0"/>
  </cellStyleXfs>
  <cellXfs count="256">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4" borderId="2" xfId="0"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9"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0" fillId="7" borderId="2" xfId="0" applyFont="1" applyFill="1" applyBorder="1" applyAlignment="1">
      <alignment horizontal="center" vertical="center"/>
    </xf>
    <xf numFmtId="0" fontId="43" fillId="10" borderId="0"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44" xfId="0" applyFont="1" applyFill="1" applyBorder="1" applyAlignment="1">
      <alignment horizontal="left" vertical="center"/>
    </xf>
    <xf numFmtId="3" fontId="22" fillId="9" borderId="45" xfId="0" applyNumberFormat="1" applyFont="1" applyFill="1" applyBorder="1" applyAlignment="1">
      <alignment horizontal="center" vertical="center"/>
    </xf>
    <xf numFmtId="0" fontId="22" fillId="9" borderId="44" xfId="0" applyFont="1" applyFill="1" applyBorder="1" applyAlignment="1">
      <alignment horizontal="center" vertical="center"/>
    </xf>
    <xf numFmtId="0" fontId="25" fillId="9" borderId="36" xfId="0" applyFont="1" applyFill="1" applyBorder="1" applyAlignment="1">
      <alignment horizontal="left" vertical="center"/>
    </xf>
    <xf numFmtId="0" fontId="49" fillId="2" borderId="0" xfId="3" applyFont="1" applyFill="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3" fontId="22" fillId="9" borderId="34" xfId="0" applyNumberFormat="1" applyFont="1" applyFill="1" applyBorder="1" applyAlignment="1">
      <alignment horizontal="center"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cellXfs>
  <cellStyles count="5">
    <cellStyle name="Normal" xfId="0" builtinId="0"/>
    <cellStyle name="Normal 2 3" xfId="3"/>
    <cellStyle name="Normal_Directorio CEMs - agos - 2009 - UGTAI" xfId="1"/>
    <cellStyle name="Porcentaje" xfId="2" builtinId="5"/>
    <cellStyle name="Porcentaje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1551780016"/>
        <c:axId val="-1551779472"/>
      </c:barChart>
      <c:catAx>
        <c:axId val="-155178001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1551779472"/>
        <c:crosses val="autoZero"/>
        <c:auto val="1"/>
        <c:lblAlgn val="ctr"/>
        <c:lblOffset val="100"/>
        <c:noMultiLvlLbl val="0"/>
      </c:catAx>
      <c:valAx>
        <c:axId val="-1551779472"/>
        <c:scaling>
          <c:orientation val="minMax"/>
        </c:scaling>
        <c:delete val="1"/>
        <c:axPos val="t"/>
        <c:majorGridlines>
          <c:spPr>
            <a:ln>
              <a:solidFill>
                <a:srgbClr val="FDFD9D"/>
              </a:solidFill>
            </a:ln>
          </c:spPr>
        </c:majorGridlines>
        <c:numFmt formatCode="General" sourceLinked="1"/>
        <c:majorTickMark val="out"/>
        <c:minorTickMark val="none"/>
        <c:tickLblPos val="nextTo"/>
        <c:crossAx val="-155178001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1349432288"/>
        <c:axId val="-1349435552"/>
      </c:barChart>
      <c:catAx>
        <c:axId val="-1349432288"/>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1349435552"/>
        <c:crosses val="autoZero"/>
        <c:auto val="1"/>
        <c:lblAlgn val="ctr"/>
        <c:lblOffset val="100"/>
        <c:noMultiLvlLbl val="0"/>
      </c:catAx>
      <c:valAx>
        <c:axId val="-1349435552"/>
        <c:scaling>
          <c:orientation val="minMax"/>
        </c:scaling>
        <c:delete val="1"/>
        <c:axPos val="t"/>
        <c:majorGridlines>
          <c:spPr>
            <a:ln>
              <a:solidFill>
                <a:srgbClr val="FDFD9D"/>
              </a:solidFill>
            </a:ln>
          </c:spPr>
        </c:majorGridlines>
        <c:numFmt formatCode="#,##0" sourceLinked="1"/>
        <c:majorTickMark val="out"/>
        <c:minorTickMark val="none"/>
        <c:tickLblPos val="nextTo"/>
        <c:crossAx val="-1349432288"/>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'2020'!$A$41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('2020'!$D$41,'2020'!$F$41,'2020'!$H$41)</c:f>
              <c:numCache>
                <c:formatCode>#,##0</c:formatCode>
                <c:ptCount val="3"/>
                <c:pt idx="0">
                  <c:v>22</c:v>
                </c:pt>
                <c:pt idx="1">
                  <c:v>16</c:v>
                </c:pt>
                <c:pt idx="2">
                  <c:v>22</c:v>
                </c:pt>
              </c:numCache>
            </c:numRef>
          </c:val>
          <c:extLst>
            <c:ext xmlns:c16="http://schemas.microsoft.com/office/drawing/2014/chart" uri="{C3380CC4-5D6E-409C-BE32-E72D297353CC}">
              <c16:uniqueId val="{00000000-4F13-4674-995B-CB5222E53730}"/>
            </c:ext>
          </c:extLst>
        </c:ser>
        <c:ser>
          <c:idx val="1"/>
          <c:order val="1"/>
          <c:tx>
            <c:strRef>
              <c:f>'2020'!$A$42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('2020'!$D$42,'2020'!$F$42,'2020'!$H$42)</c:f>
              <c:numCache>
                <c:formatCode>#,##0</c:formatCode>
                <c:ptCount val="3"/>
                <c:pt idx="0">
                  <c:v>1257</c:v>
                </c:pt>
                <c:pt idx="1">
                  <c:v>2408</c:v>
                </c:pt>
                <c:pt idx="2">
                  <c:v>1969</c:v>
                </c:pt>
              </c:numCache>
            </c:numRef>
          </c:val>
          <c:extLst>
            <c:ext xmlns:c16="http://schemas.microsoft.com/office/drawing/2014/chart" uri="{C3380CC4-5D6E-409C-BE32-E72D297353CC}">
              <c16:uniqueId val="{00000001-4F13-4674-995B-CB5222E53730}"/>
            </c:ext>
          </c:extLst>
        </c:ser>
        <c:ser>
          <c:idx val="2"/>
          <c:order val="2"/>
          <c:tx>
            <c:strRef>
              <c:f>'2020'!$A$43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('2020'!$D$43,'2020'!$F$43,'2020'!$H$43)</c:f>
              <c:numCache>
                <c:formatCode>#,##0</c:formatCode>
                <c:ptCount val="3"/>
                <c:pt idx="0">
                  <c:v>734</c:v>
                </c:pt>
                <c:pt idx="1">
                  <c:v>1358</c:v>
                </c:pt>
                <c:pt idx="2">
                  <c:v>1590</c:v>
                </c:pt>
              </c:numCache>
            </c:numRef>
          </c:val>
          <c:extLst>
            <c:ext xmlns:c16="http://schemas.microsoft.com/office/drawing/2014/chart" uri="{C3380CC4-5D6E-409C-BE32-E72D297353CC}">
              <c16:uniqueId val="{00000002-4F13-4674-995B-CB5222E53730}"/>
            </c:ext>
          </c:extLst>
        </c:ser>
        <c:ser>
          <c:idx val="3"/>
          <c:order val="3"/>
          <c:tx>
            <c:strRef>
              <c:f>'2020'!$A$44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('2020'!$D$44,'2020'!$F$44,'2020'!$H$44)</c:f>
              <c:numCache>
                <c:formatCode>#,##0</c:formatCode>
                <c:ptCount val="3"/>
                <c:pt idx="0">
                  <c:v>206</c:v>
                </c:pt>
                <c:pt idx="1">
                  <c:v>809</c:v>
                </c:pt>
                <c:pt idx="2">
                  <c:v>1623</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1349442624"/>
        <c:axId val="-1349437728"/>
      </c:barChart>
      <c:catAx>
        <c:axId val="-134944262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1349437728"/>
        <c:crosses val="autoZero"/>
        <c:auto val="1"/>
        <c:lblAlgn val="ctr"/>
        <c:lblOffset val="100"/>
        <c:noMultiLvlLbl val="0"/>
      </c:catAx>
      <c:valAx>
        <c:axId val="-1349437728"/>
        <c:scaling>
          <c:orientation val="minMax"/>
        </c:scaling>
        <c:delete val="1"/>
        <c:axPos val="b"/>
        <c:numFmt formatCode="#,##0" sourceLinked="1"/>
        <c:majorTickMark val="out"/>
        <c:minorTickMark val="none"/>
        <c:tickLblPos val="nextTo"/>
        <c:crossAx val="-134944262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'2020'!$C$17:$D$17</c:f>
              <c:strCache>
                <c:ptCount val="2"/>
                <c:pt idx="0">
                  <c:v>Mujer</c:v>
                </c:pt>
                <c:pt idx="1">
                  <c:v>Hombre</c:v>
                </c:pt>
              </c:strCache>
            </c:strRef>
          </c:cat>
          <c:val>
            <c:numRef>
              <c:f>'2020'!$C$30:$D$30</c:f>
              <c:numCache>
                <c:formatCode>#,##0</c:formatCode>
                <c:ptCount val="2"/>
                <c:pt idx="0">
                  <c:v>7747</c:v>
                </c:pt>
                <c:pt idx="1">
                  <c:v>4267</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pn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42771" y="3205305"/>
          <a:ext cx="536816" cy="764715"/>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49340" y="3426460"/>
          <a:ext cx="537754" cy="752203"/>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6570" y="3861435"/>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52</xdr:row>
      <xdr:rowOff>93372</xdr:rowOff>
    </xdr:from>
    <xdr:to>
      <xdr:col>9</xdr:col>
      <xdr:colOff>533400</xdr:colOff>
      <xdr:row>55</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140496</xdr:colOff>
      <xdr:row>57</xdr:row>
      <xdr:rowOff>169069</xdr:rowOff>
    </xdr:from>
    <xdr:to>
      <xdr:col>14</xdr:col>
      <xdr:colOff>762797</xdr:colOff>
      <xdr:row>70</xdr:row>
      <xdr:rowOff>219076</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531646" y="9055894"/>
          <a:ext cx="5680076" cy="1240632"/>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311 casos, La Libertad 95 casos, Junin 83 casos, Arequipa 64 casos, Cusco 54 casos, Ancash 52 casos, San Martín 44 casos, Huanuco 36 casos, Ica  36 casos, Loreto 35 casos, Puno 35 casos,  Callao 31 casos, Tacna 29 casos, Piura 27 casos y Lambayeque 25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415291</xdr:colOff>
      <xdr:row>13</xdr:row>
      <xdr:rowOff>95250</xdr:rowOff>
    </xdr:from>
    <xdr:to>
      <xdr:col>9</xdr:col>
      <xdr:colOff>714377</xdr:colOff>
      <xdr:row>31</xdr:row>
      <xdr:rowOff>842963</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xdr:colOff>
      <xdr:row>0</xdr:row>
      <xdr:rowOff>71437</xdr:rowOff>
    </xdr:from>
    <xdr:to>
      <xdr:col>7</xdr:col>
      <xdr:colOff>154782</xdr:colOff>
      <xdr:row>4</xdr:row>
      <xdr:rowOff>47624</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8377" r="647" b="8901"/>
        <a:stretch/>
      </xdr:blipFill>
      <xdr:spPr bwMode="auto">
        <a:xfrm>
          <a:off x="1" y="71437"/>
          <a:ext cx="5548312" cy="452437"/>
        </a:xfrm>
        <a:prstGeom prst="rect">
          <a:avLst/>
        </a:prstGeom>
        <a:noFill/>
        <a:ln>
          <a:noFill/>
        </a:ln>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0665" y="51109"/>
          <a:ext cx="2589" cy="707"/>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141396" y="357175"/>
          <a:ext cx="419374" cy="420685"/>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16" t="s">
        <v>24</v>
      </c>
      <c r="B33" s="216" t="s">
        <v>5</v>
      </c>
      <c r="C33" s="216"/>
      <c r="D33" s="29" t="s">
        <v>8</v>
      </c>
      <c r="E33" s="30"/>
      <c r="F33" s="29" t="s">
        <v>9</v>
      </c>
      <c r="G33" s="30"/>
      <c r="H33" s="29" t="s">
        <v>10</v>
      </c>
      <c r="I33" s="30"/>
      <c r="K33" s="27"/>
      <c r="L33" s="27"/>
      <c r="M33" s="27"/>
      <c r="N33" s="27"/>
      <c r="O33" s="27"/>
    </row>
    <row r="34" spans="1:15" ht="12.75" customHeight="1" x14ac:dyDescent="0.25">
      <c r="A34" s="216"/>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17" t="s">
        <v>4</v>
      </c>
      <c r="B50" s="218" t="s">
        <v>32</v>
      </c>
      <c r="C50" s="219"/>
      <c r="D50" s="220"/>
      <c r="E50" s="221" t="s">
        <v>33</v>
      </c>
      <c r="J50" s="42"/>
    </row>
    <row r="51" spans="1:10" ht="17.25" customHeight="1" x14ac:dyDescent="0.2">
      <c r="A51" s="217"/>
      <c r="B51" s="50" t="s">
        <v>5</v>
      </c>
      <c r="C51" s="50" t="s">
        <v>34</v>
      </c>
      <c r="D51" s="50" t="s">
        <v>35</v>
      </c>
      <c r="E51" s="222"/>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16" t="s">
        <v>24</v>
      </c>
      <c r="B72" s="216" t="s">
        <v>8</v>
      </c>
      <c r="C72" s="216"/>
      <c r="D72" s="216"/>
      <c r="E72" s="216" t="s">
        <v>9</v>
      </c>
      <c r="F72" s="216"/>
      <c r="G72" s="216"/>
      <c r="H72" s="216" t="s">
        <v>10</v>
      </c>
      <c r="I72" s="216"/>
      <c r="J72" s="216"/>
    </row>
    <row r="73" spans="1:10" ht="19.5" customHeight="1" x14ac:dyDescent="0.2">
      <c r="A73" s="216"/>
      <c r="B73" s="223" t="s">
        <v>38</v>
      </c>
      <c r="C73" s="223"/>
      <c r="D73" s="49" t="s">
        <v>22</v>
      </c>
      <c r="E73" s="223" t="s">
        <v>38</v>
      </c>
      <c r="F73" s="223"/>
      <c r="G73" s="49" t="s">
        <v>22</v>
      </c>
      <c r="H73" s="223" t="s">
        <v>38</v>
      </c>
      <c r="I73" s="223"/>
      <c r="J73" s="49" t="s">
        <v>22</v>
      </c>
    </row>
    <row r="74" spans="1:10" ht="21.75" customHeight="1" x14ac:dyDescent="0.2">
      <c r="A74" s="45" t="s">
        <v>26</v>
      </c>
      <c r="B74" s="224" t="s">
        <v>39</v>
      </c>
      <c r="C74" s="224"/>
      <c r="D74" s="46">
        <v>0.90400000000000003</v>
      </c>
      <c r="E74" s="224" t="s">
        <v>39</v>
      </c>
      <c r="F74" s="224"/>
      <c r="G74" s="47">
        <v>0.85799999999999998</v>
      </c>
      <c r="H74" s="224" t="s">
        <v>39</v>
      </c>
      <c r="I74" s="224"/>
      <c r="J74" s="47">
        <v>0.72</v>
      </c>
    </row>
    <row r="75" spans="1:10" ht="21.75" customHeight="1" x14ac:dyDescent="0.2">
      <c r="A75" s="45" t="s">
        <v>27</v>
      </c>
      <c r="B75" s="224" t="s">
        <v>39</v>
      </c>
      <c r="C75" s="224"/>
      <c r="D75" s="46">
        <v>0.86699999999999999</v>
      </c>
      <c r="E75" s="224" t="s">
        <v>39</v>
      </c>
      <c r="F75" s="224"/>
      <c r="G75" s="47">
        <v>0.81499999999999995</v>
      </c>
      <c r="H75" s="224" t="s">
        <v>39</v>
      </c>
      <c r="I75" s="224"/>
      <c r="J75" s="47">
        <v>0.622</v>
      </c>
    </row>
    <row r="76" spans="1:10" ht="21.75" customHeight="1" x14ac:dyDescent="0.2">
      <c r="A76" s="225" t="s">
        <v>28</v>
      </c>
      <c r="B76" s="224" t="s">
        <v>40</v>
      </c>
      <c r="C76" s="224"/>
      <c r="D76" s="46">
        <v>0.41399999999999998</v>
      </c>
      <c r="E76" s="224" t="s">
        <v>40</v>
      </c>
      <c r="F76" s="224"/>
      <c r="G76" s="47">
        <v>0.42499999999999999</v>
      </c>
      <c r="H76" s="224" t="s">
        <v>40</v>
      </c>
      <c r="I76" s="224"/>
      <c r="J76" s="47">
        <v>0.45300000000000001</v>
      </c>
    </row>
    <row r="77" spans="1:10" ht="21.75" customHeight="1" x14ac:dyDescent="0.2">
      <c r="A77" s="225"/>
      <c r="B77" s="226" t="s">
        <v>41</v>
      </c>
      <c r="C77" s="227"/>
      <c r="D77" s="47">
        <v>0.27600000000000002</v>
      </c>
      <c r="E77" s="226" t="s">
        <v>41</v>
      </c>
      <c r="F77" s="227"/>
      <c r="G77" s="47">
        <v>0.25</v>
      </c>
      <c r="H77" s="226" t="s">
        <v>41</v>
      </c>
      <c r="I77" s="227"/>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B75:C75"/>
    <mergeCell ref="E75:F75"/>
    <mergeCell ref="H75:I75"/>
    <mergeCell ref="A76:A77"/>
    <mergeCell ref="B76:C76"/>
    <mergeCell ref="E76:F76"/>
    <mergeCell ref="H76:I76"/>
    <mergeCell ref="B77:C77"/>
    <mergeCell ref="E77:F77"/>
    <mergeCell ref="H77:I77"/>
    <mergeCell ref="H72:J72"/>
    <mergeCell ref="B73:C73"/>
    <mergeCell ref="E73:F73"/>
    <mergeCell ref="H73:I73"/>
    <mergeCell ref="B74:C74"/>
    <mergeCell ref="E74:F74"/>
    <mergeCell ref="H74:I74"/>
    <mergeCell ref="A72:A73"/>
    <mergeCell ref="B72:D72"/>
    <mergeCell ref="E72:G72"/>
    <mergeCell ref="A33:A34"/>
    <mergeCell ref="B33:C33"/>
    <mergeCell ref="A50:A51"/>
    <mergeCell ref="B50:D50"/>
    <mergeCell ref="E50:E51"/>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2" t="s">
        <v>24</v>
      </c>
      <c r="B35" s="232" t="s">
        <v>5</v>
      </c>
      <c r="C35" s="232"/>
      <c r="D35" s="69" t="s">
        <v>8</v>
      </c>
      <c r="E35" s="70"/>
      <c r="F35" s="69" t="s">
        <v>9</v>
      </c>
      <c r="G35" s="70"/>
      <c r="H35" s="69" t="s">
        <v>10</v>
      </c>
      <c r="I35" s="70"/>
      <c r="K35" s="27"/>
      <c r="L35" s="27"/>
      <c r="M35" s="27"/>
      <c r="N35" s="27"/>
      <c r="O35" s="27"/>
    </row>
    <row r="36" spans="1:15" ht="12.75" customHeight="1" x14ac:dyDescent="0.25">
      <c r="A36" s="232"/>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3" t="s">
        <v>4</v>
      </c>
      <c r="B51" s="234" t="s">
        <v>32</v>
      </c>
      <c r="C51" s="235"/>
      <c r="D51" s="236"/>
      <c r="E51" s="237" t="s">
        <v>33</v>
      </c>
      <c r="J51" s="42"/>
    </row>
    <row r="52" spans="1:10" ht="17.25" customHeight="1" x14ac:dyDescent="0.2">
      <c r="A52" s="233"/>
      <c r="B52" s="72" t="s">
        <v>5</v>
      </c>
      <c r="C52" s="72" t="s">
        <v>34</v>
      </c>
      <c r="D52" s="72" t="s">
        <v>35</v>
      </c>
      <c r="E52" s="238"/>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2" t="s">
        <v>24</v>
      </c>
      <c r="B73" s="232" t="s">
        <v>8</v>
      </c>
      <c r="C73" s="232"/>
      <c r="D73" s="232"/>
      <c r="E73" s="232" t="s">
        <v>9</v>
      </c>
      <c r="F73" s="232"/>
      <c r="G73" s="232"/>
      <c r="H73" s="232" t="s">
        <v>10</v>
      </c>
      <c r="I73" s="232"/>
      <c r="J73" s="232"/>
    </row>
    <row r="74" spans="1:10" ht="19.5" customHeight="1" x14ac:dyDescent="0.2">
      <c r="A74" s="232"/>
      <c r="B74" s="239" t="s">
        <v>38</v>
      </c>
      <c r="C74" s="239"/>
      <c r="D74" s="73" t="s">
        <v>22</v>
      </c>
      <c r="E74" s="239" t="s">
        <v>38</v>
      </c>
      <c r="F74" s="239"/>
      <c r="G74" s="73" t="s">
        <v>22</v>
      </c>
      <c r="H74" s="239" t="s">
        <v>38</v>
      </c>
      <c r="I74" s="239"/>
      <c r="J74" s="73" t="s">
        <v>22</v>
      </c>
    </row>
    <row r="75" spans="1:10" ht="21.75" customHeight="1" x14ac:dyDescent="0.2">
      <c r="A75" s="230" t="s">
        <v>26</v>
      </c>
      <c r="B75" s="224" t="s">
        <v>39</v>
      </c>
      <c r="C75" s="224"/>
      <c r="D75" s="46">
        <v>0.92</v>
      </c>
      <c r="E75" s="224" t="s">
        <v>39</v>
      </c>
      <c r="F75" s="224"/>
      <c r="G75" s="47">
        <v>0.85</v>
      </c>
      <c r="H75" s="224" t="s">
        <v>39</v>
      </c>
      <c r="I75" s="224"/>
      <c r="J75" s="47">
        <v>0.73</v>
      </c>
    </row>
    <row r="76" spans="1:10" ht="21.75" customHeight="1" x14ac:dyDescent="0.2">
      <c r="A76" s="231"/>
      <c r="B76" s="228" t="s">
        <v>49</v>
      </c>
      <c r="C76" s="229"/>
      <c r="D76" s="46">
        <v>0.08</v>
      </c>
      <c r="E76" s="228" t="s">
        <v>49</v>
      </c>
      <c r="F76" s="229"/>
      <c r="G76" s="47">
        <v>0.15</v>
      </c>
      <c r="H76" s="228" t="s">
        <v>49</v>
      </c>
      <c r="I76" s="229"/>
      <c r="J76" s="47">
        <v>0.27</v>
      </c>
    </row>
    <row r="77" spans="1:10" ht="21.75" customHeight="1" x14ac:dyDescent="0.2">
      <c r="A77" s="230" t="s">
        <v>27</v>
      </c>
      <c r="B77" s="224" t="s">
        <v>39</v>
      </c>
      <c r="C77" s="224"/>
      <c r="D77" s="46">
        <v>0.9</v>
      </c>
      <c r="E77" s="224" t="s">
        <v>39</v>
      </c>
      <c r="F77" s="224"/>
      <c r="G77" s="47">
        <v>0.79</v>
      </c>
      <c r="H77" s="224" t="s">
        <v>39</v>
      </c>
      <c r="I77" s="224"/>
      <c r="J77" s="47">
        <v>0.59</v>
      </c>
    </row>
    <row r="78" spans="1:10" ht="21.75" customHeight="1" x14ac:dyDescent="0.2">
      <c r="A78" s="231"/>
      <c r="B78" s="228" t="s">
        <v>49</v>
      </c>
      <c r="C78" s="229"/>
      <c r="D78" s="46">
        <v>0.1</v>
      </c>
      <c r="E78" s="228" t="s">
        <v>49</v>
      </c>
      <c r="F78" s="229"/>
      <c r="G78" s="47">
        <v>0.21</v>
      </c>
      <c r="H78" s="228" t="s">
        <v>49</v>
      </c>
      <c r="I78" s="229"/>
      <c r="J78" s="47">
        <v>0.41</v>
      </c>
    </row>
    <row r="79" spans="1:10" ht="21.75" customHeight="1" x14ac:dyDescent="0.2">
      <c r="A79" s="225" t="s">
        <v>28</v>
      </c>
      <c r="B79" s="224" t="s">
        <v>40</v>
      </c>
      <c r="C79" s="224"/>
      <c r="D79" s="46">
        <v>0.49</v>
      </c>
      <c r="E79" s="224" t="s">
        <v>40</v>
      </c>
      <c r="F79" s="224"/>
      <c r="G79" s="47">
        <v>0.53</v>
      </c>
      <c r="H79" s="224" t="s">
        <v>40</v>
      </c>
      <c r="I79" s="224"/>
      <c r="J79" s="47">
        <v>0.54</v>
      </c>
    </row>
    <row r="80" spans="1:10" ht="21.75" customHeight="1" x14ac:dyDescent="0.2">
      <c r="A80" s="225"/>
      <c r="B80" s="226" t="s">
        <v>41</v>
      </c>
      <c r="C80" s="227"/>
      <c r="D80" s="47">
        <v>0.51</v>
      </c>
      <c r="E80" s="226" t="s">
        <v>41</v>
      </c>
      <c r="F80" s="227"/>
      <c r="G80" s="47">
        <v>0.47</v>
      </c>
      <c r="H80" s="226" t="s">
        <v>41</v>
      </c>
      <c r="I80" s="227"/>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A79:A80"/>
    <mergeCell ref="B79:C79"/>
    <mergeCell ref="E79:F79"/>
    <mergeCell ref="H79:I79"/>
    <mergeCell ref="B80:C80"/>
    <mergeCell ref="E80:F80"/>
    <mergeCell ref="H80:I80"/>
    <mergeCell ref="A73:A74"/>
    <mergeCell ref="B73:D73"/>
    <mergeCell ref="E73:G73"/>
    <mergeCell ref="H73:J73"/>
    <mergeCell ref="B74:C74"/>
    <mergeCell ref="E74:F74"/>
    <mergeCell ref="H74:I74"/>
    <mergeCell ref="A35:A36"/>
    <mergeCell ref="B35:C35"/>
    <mergeCell ref="A51:A52"/>
    <mergeCell ref="B51:D51"/>
    <mergeCell ref="E51:E52"/>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9"/>
  <sheetViews>
    <sheetView tabSelected="1" view="pageBreakPreview" zoomScaleNormal="100" zoomScaleSheetLayoutView="100" workbookViewId="0">
      <selection activeCell="A110" sqref="A110"/>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66</v>
      </c>
      <c r="B7" s="85"/>
      <c r="C7" s="85"/>
      <c r="D7" s="85"/>
      <c r="E7" s="86"/>
      <c r="F7" s="86"/>
      <c r="G7" s="86"/>
      <c r="H7" s="86"/>
      <c r="I7" s="86"/>
      <c r="J7" s="86"/>
      <c r="K7" s="86"/>
      <c r="L7" s="86"/>
      <c r="M7" s="86"/>
      <c r="N7" s="86"/>
      <c r="O7" s="87"/>
    </row>
    <row r="8" spans="1:15" ht="18.75" customHeight="1" x14ac:dyDescent="0.3">
      <c r="A8" s="84" t="s">
        <v>67</v>
      </c>
      <c r="B8" s="85"/>
      <c r="C8" s="85"/>
      <c r="D8" s="85"/>
      <c r="E8" s="86"/>
      <c r="F8" s="86"/>
      <c r="G8" s="86"/>
      <c r="H8" s="86"/>
      <c r="I8" s="86"/>
      <c r="J8" s="86"/>
      <c r="K8" s="86"/>
      <c r="L8" s="86"/>
      <c r="M8" s="86"/>
      <c r="N8" s="86"/>
      <c r="O8" s="87"/>
    </row>
    <row r="9" spans="1:15" ht="19.5" x14ac:dyDescent="0.3">
      <c r="A9" s="88" t="s">
        <v>82</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8.75" x14ac:dyDescent="0.25">
      <c r="A11" s="89" t="s">
        <v>86</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69</v>
      </c>
      <c r="B14" s="99"/>
      <c r="C14" s="99"/>
      <c r="D14" s="99"/>
      <c r="E14" s="100"/>
      <c r="F14" s="100"/>
      <c r="G14" s="100"/>
      <c r="H14" s="100"/>
      <c r="I14" s="100"/>
      <c r="J14" s="100"/>
      <c r="K14" s="98" t="s">
        <v>69</v>
      </c>
      <c r="L14" s="99"/>
      <c r="M14" s="99"/>
      <c r="N14" s="99"/>
      <c r="O14" s="99"/>
    </row>
    <row r="15" spans="1:15" ht="13.5" customHeight="1" x14ac:dyDescent="0.2">
      <c r="A15" s="98" t="s">
        <v>70</v>
      </c>
      <c r="B15" s="101"/>
      <c r="C15" s="101"/>
      <c r="D15" s="101"/>
      <c r="K15" s="102" t="s">
        <v>72</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5184</v>
      </c>
      <c r="C18" s="109">
        <v>3304</v>
      </c>
      <c r="D18" s="109">
        <v>1880</v>
      </c>
      <c r="K18" s="110" t="s">
        <v>11</v>
      </c>
      <c r="L18" s="111">
        <f>SUM(M18:O18)</f>
        <v>5184</v>
      </c>
      <c r="M18" s="112">
        <v>962</v>
      </c>
      <c r="N18" s="112">
        <v>1992</v>
      </c>
      <c r="O18" s="112">
        <v>2230</v>
      </c>
      <c r="R18" s="132"/>
      <c r="S18" s="132"/>
    </row>
    <row r="19" spans="1:19" ht="19.149999999999999" customHeight="1" x14ac:dyDescent="0.2">
      <c r="A19" s="113" t="s">
        <v>12</v>
      </c>
      <c r="B19" s="114">
        <f t="shared" si="0"/>
        <v>5105</v>
      </c>
      <c r="C19" s="115">
        <v>3295</v>
      </c>
      <c r="D19" s="115">
        <v>1810</v>
      </c>
      <c r="K19" s="116" t="s">
        <v>12</v>
      </c>
      <c r="L19" s="111">
        <f t="shared" ref="L19:L29" si="1">SUM(M19:O19)</f>
        <v>5105</v>
      </c>
      <c r="M19" s="117">
        <v>902</v>
      </c>
      <c r="N19" s="117">
        <v>2006</v>
      </c>
      <c r="O19" s="117">
        <v>2197</v>
      </c>
      <c r="R19" s="132"/>
      <c r="S19" s="132"/>
    </row>
    <row r="20" spans="1:19" ht="19.149999999999999" customHeight="1" x14ac:dyDescent="0.2">
      <c r="A20" s="113" t="s">
        <v>13</v>
      </c>
      <c r="B20" s="114">
        <f>SUM(C20:D20)</f>
        <v>1725</v>
      </c>
      <c r="C20" s="115">
        <v>1148</v>
      </c>
      <c r="D20" s="115">
        <v>577</v>
      </c>
      <c r="K20" s="116" t="s">
        <v>13</v>
      </c>
      <c r="L20" s="111">
        <f t="shared" si="1"/>
        <v>1725</v>
      </c>
      <c r="M20" s="117">
        <v>355</v>
      </c>
      <c r="N20" s="117">
        <v>593</v>
      </c>
      <c r="O20" s="117">
        <v>777</v>
      </c>
      <c r="R20" s="132"/>
      <c r="S20" s="132"/>
    </row>
    <row r="21" spans="1:19" ht="19.149999999999999" hidden="1" customHeight="1" x14ac:dyDescent="0.2">
      <c r="A21" s="118" t="s">
        <v>14</v>
      </c>
      <c r="B21" s="119">
        <f t="shared" si="0"/>
        <v>0</v>
      </c>
      <c r="C21" s="120"/>
      <c r="D21" s="120"/>
      <c r="K21" s="121" t="s">
        <v>14</v>
      </c>
      <c r="L21" s="111">
        <f t="shared" si="1"/>
        <v>0</v>
      </c>
      <c r="M21" s="122"/>
      <c r="N21" s="122"/>
      <c r="O21" s="122"/>
      <c r="R21" s="132"/>
      <c r="S21" s="132"/>
    </row>
    <row r="22" spans="1:19" ht="19.149999999999999" hidden="1" customHeight="1" x14ac:dyDescent="0.2">
      <c r="A22" s="113" t="s">
        <v>15</v>
      </c>
      <c r="B22" s="114">
        <f t="shared" si="0"/>
        <v>0</v>
      </c>
      <c r="C22" s="115"/>
      <c r="D22" s="115"/>
      <c r="K22" s="116" t="s">
        <v>15</v>
      </c>
      <c r="L22" s="111">
        <f t="shared" si="1"/>
        <v>0</v>
      </c>
      <c r="M22" s="117"/>
      <c r="N22" s="117"/>
      <c r="O22" s="117"/>
      <c r="R22" s="132"/>
      <c r="S22" s="132"/>
    </row>
    <row r="23" spans="1:19" ht="19.149999999999999" hidden="1" customHeight="1" x14ac:dyDescent="0.2">
      <c r="A23" s="123" t="s">
        <v>16</v>
      </c>
      <c r="B23" s="124">
        <f t="shared" si="0"/>
        <v>0</v>
      </c>
      <c r="C23" s="125"/>
      <c r="D23" s="125"/>
      <c r="K23" s="116" t="s">
        <v>16</v>
      </c>
      <c r="L23" s="111">
        <f t="shared" si="1"/>
        <v>0</v>
      </c>
      <c r="M23" s="117"/>
      <c r="N23" s="117"/>
      <c r="O23" s="117"/>
      <c r="R23" s="132"/>
      <c r="S23" s="132"/>
    </row>
    <row r="24" spans="1:19" ht="16.899999999999999" hidden="1" customHeight="1" x14ac:dyDescent="0.2">
      <c r="A24" s="113" t="s">
        <v>17</v>
      </c>
      <c r="B24" s="114">
        <f t="shared" si="0"/>
        <v>0</v>
      </c>
      <c r="C24" s="115"/>
      <c r="D24" s="115"/>
      <c r="K24" s="116" t="s">
        <v>17</v>
      </c>
      <c r="L24" s="111">
        <f t="shared" si="1"/>
        <v>0</v>
      </c>
      <c r="M24" s="117"/>
      <c r="N24" s="117"/>
      <c r="O24" s="117"/>
      <c r="R24" s="132"/>
      <c r="S24" s="132"/>
    </row>
    <row r="25" spans="1:19" ht="16.899999999999999" hidden="1" customHeight="1" x14ac:dyDescent="0.2">
      <c r="A25" s="123" t="s">
        <v>18</v>
      </c>
      <c r="B25" s="124">
        <f t="shared" si="0"/>
        <v>0</v>
      </c>
      <c r="C25" s="125"/>
      <c r="D25" s="125"/>
      <c r="K25" s="116" t="s">
        <v>18</v>
      </c>
      <c r="L25" s="111">
        <f t="shared" si="1"/>
        <v>0</v>
      </c>
      <c r="M25" s="117"/>
      <c r="N25" s="117"/>
      <c r="O25" s="117"/>
      <c r="R25" s="132"/>
      <c r="S25" s="132"/>
    </row>
    <row r="26" spans="1:19" ht="16.899999999999999" hidden="1" customHeight="1" x14ac:dyDescent="0.2">
      <c r="A26" s="113" t="s">
        <v>19</v>
      </c>
      <c r="B26" s="114">
        <f t="shared" si="0"/>
        <v>0</v>
      </c>
      <c r="C26" s="115"/>
      <c r="D26" s="115"/>
      <c r="K26" s="116" t="s">
        <v>19</v>
      </c>
      <c r="L26" s="111">
        <f t="shared" si="1"/>
        <v>0</v>
      </c>
      <c r="M26" s="117"/>
      <c r="N26" s="117"/>
      <c r="O26" s="117"/>
      <c r="R26" s="132"/>
      <c r="S26" s="132"/>
    </row>
    <row r="27" spans="1:19" ht="16.899999999999999" hidden="1" customHeight="1" x14ac:dyDescent="0.2">
      <c r="A27" s="123" t="s">
        <v>43</v>
      </c>
      <c r="B27" s="124">
        <f>SUM(C27:D27)</f>
        <v>0</v>
      </c>
      <c r="C27" s="125"/>
      <c r="D27" s="125"/>
      <c r="K27" s="116" t="s">
        <v>44</v>
      </c>
      <c r="L27" s="111">
        <f t="shared" si="1"/>
        <v>0</v>
      </c>
      <c r="M27" s="117"/>
      <c r="N27" s="117"/>
      <c r="O27" s="117"/>
      <c r="R27" s="132"/>
      <c r="S27" s="132"/>
    </row>
    <row r="28" spans="1:19" ht="17.100000000000001" hidden="1" customHeight="1" x14ac:dyDescent="0.2">
      <c r="A28" s="113" t="s">
        <v>20</v>
      </c>
      <c r="B28" s="114">
        <f>SUM(C28:D28)</f>
        <v>0</v>
      </c>
      <c r="C28" s="115"/>
      <c r="D28" s="115"/>
      <c r="K28" s="116" t="s">
        <v>20</v>
      </c>
      <c r="L28" s="111">
        <f t="shared" si="1"/>
        <v>0</v>
      </c>
      <c r="M28" s="117"/>
      <c r="N28" s="117"/>
      <c r="O28" s="117"/>
      <c r="R28" s="132"/>
      <c r="S28" s="132"/>
    </row>
    <row r="29" spans="1:19" ht="18" hidden="1" customHeight="1" x14ac:dyDescent="0.2">
      <c r="A29" s="126" t="s">
        <v>21</v>
      </c>
      <c r="B29" s="124">
        <f>SUM(C29:D29)</f>
        <v>0</v>
      </c>
      <c r="C29" s="125"/>
      <c r="D29" s="125"/>
      <c r="K29" s="126" t="s">
        <v>21</v>
      </c>
      <c r="L29" s="111">
        <f t="shared" si="1"/>
        <v>0</v>
      </c>
      <c r="M29" s="125"/>
      <c r="N29" s="125"/>
      <c r="O29" s="125"/>
      <c r="R29" s="132"/>
      <c r="S29" s="132"/>
    </row>
    <row r="30" spans="1:19" ht="22.5" customHeight="1" x14ac:dyDescent="0.2">
      <c r="A30" s="106" t="s">
        <v>5</v>
      </c>
      <c r="B30" s="127">
        <f>SUM(B18:B29)</f>
        <v>12014</v>
      </c>
      <c r="C30" s="127">
        <f>SUM(C18:C29)</f>
        <v>7747</v>
      </c>
      <c r="D30" s="127">
        <f>SUM(D18:D29)</f>
        <v>4267</v>
      </c>
      <c r="E30" s="128"/>
      <c r="K30" s="106" t="s">
        <v>5</v>
      </c>
      <c r="L30" s="127">
        <f>SUM(L18:L29)</f>
        <v>12014</v>
      </c>
      <c r="M30" s="127">
        <f>SUM(M18:M29)</f>
        <v>2219</v>
      </c>
      <c r="N30" s="127">
        <f>SUM(N18:N29)</f>
        <v>4591</v>
      </c>
      <c r="O30" s="127">
        <f>SUM(O18:O29)</f>
        <v>5204</v>
      </c>
    </row>
    <row r="31" spans="1:19" ht="19.149999999999999" customHeight="1" thickBot="1" x14ac:dyDescent="0.25">
      <c r="A31" s="129" t="s">
        <v>22</v>
      </c>
      <c r="B31" s="130">
        <f>+B30/$B$30</f>
        <v>1</v>
      </c>
      <c r="C31" s="130">
        <f>+C30/$B$30</f>
        <v>0.64483103046445811</v>
      </c>
      <c r="D31" s="130">
        <f>+D30/$B$30</f>
        <v>0.35516896953554189</v>
      </c>
      <c r="K31" s="129" t="s">
        <v>22</v>
      </c>
      <c r="L31" s="130">
        <f>+L30/$L$30</f>
        <v>1</v>
      </c>
      <c r="M31" s="130">
        <f>+M30/$L$30</f>
        <v>0.18470118195438656</v>
      </c>
      <c r="N31" s="130">
        <f>+N30/$L$30</f>
        <v>0.38213750624271681</v>
      </c>
      <c r="O31" s="130">
        <f>+O30/$L$30</f>
        <v>0.43316131180289663</v>
      </c>
    </row>
    <row r="32" spans="1:19" ht="36" customHeight="1" x14ac:dyDescent="0.2">
      <c r="A32" s="131"/>
      <c r="K32" s="131"/>
      <c r="O32" s="132"/>
    </row>
    <row r="33" spans="1:15" ht="6.6" customHeight="1" x14ac:dyDescent="0.2">
      <c r="A33" s="131"/>
      <c r="K33" s="131"/>
      <c r="O33" s="132"/>
    </row>
    <row r="34" spans="1:15" ht="6.6" customHeight="1" x14ac:dyDescent="0.2">
      <c r="A34" s="131"/>
      <c r="K34" s="131"/>
      <c r="O34" s="132"/>
    </row>
    <row r="35" spans="1:15" ht="6" customHeight="1" x14ac:dyDescent="0.2">
      <c r="A35" s="131"/>
      <c r="B35" s="133"/>
      <c r="K35" s="131"/>
    </row>
    <row r="36" spans="1:15" ht="15.75" customHeight="1" x14ac:dyDescent="0.3">
      <c r="A36" s="134" t="s">
        <v>73</v>
      </c>
      <c r="B36" s="135"/>
      <c r="C36" s="135"/>
      <c r="D36" s="135"/>
      <c r="E36" s="135"/>
      <c r="F36" s="135"/>
      <c r="G36" s="135"/>
      <c r="H36" s="135"/>
      <c r="I36" s="135"/>
      <c r="J36" s="100"/>
      <c r="K36" s="136"/>
      <c r="L36" s="136"/>
      <c r="M36" s="136"/>
      <c r="N36" s="136"/>
      <c r="O36" s="136"/>
    </row>
    <row r="37" spans="1:15" ht="1.1499999999999999" customHeight="1" x14ac:dyDescent="0.3">
      <c r="A37" s="137"/>
      <c r="B37" s="137"/>
      <c r="C37" s="137"/>
      <c r="D37" s="137"/>
      <c r="E37" s="137"/>
      <c r="F37" s="137"/>
      <c r="G37" s="137"/>
      <c r="H37" s="137"/>
      <c r="I37" s="137"/>
      <c r="J37" s="138"/>
      <c r="K37" s="136"/>
      <c r="L37" s="136"/>
      <c r="M37" s="136"/>
      <c r="N37" s="136"/>
      <c r="O37" s="136"/>
    </row>
    <row r="38" spans="1:15" ht="3" customHeight="1" x14ac:dyDescent="0.3">
      <c r="K38" s="136"/>
      <c r="L38" s="136"/>
      <c r="M38" s="136"/>
      <c r="N38" s="136"/>
      <c r="O38" s="136"/>
    </row>
    <row r="39" spans="1:15" ht="19.899999999999999" customHeight="1" x14ac:dyDescent="0.3">
      <c r="A39" s="241" t="s">
        <v>24</v>
      </c>
      <c r="B39" s="241" t="s">
        <v>5</v>
      </c>
      <c r="C39" s="241"/>
      <c r="D39" s="139" t="s">
        <v>8</v>
      </c>
      <c r="E39" s="140"/>
      <c r="F39" s="139" t="s">
        <v>9</v>
      </c>
      <c r="G39" s="140"/>
      <c r="H39" s="139" t="s">
        <v>10</v>
      </c>
      <c r="I39" s="140"/>
      <c r="K39" s="136"/>
      <c r="L39" s="136"/>
      <c r="M39" s="136"/>
      <c r="N39" s="136"/>
      <c r="O39" s="136"/>
    </row>
    <row r="40" spans="1:15" ht="19.899999999999999" customHeight="1" x14ac:dyDescent="0.3">
      <c r="A40" s="241"/>
      <c r="B40" s="141" t="s">
        <v>25</v>
      </c>
      <c r="C40" s="141" t="s">
        <v>22</v>
      </c>
      <c r="D40" s="142" t="s">
        <v>25</v>
      </c>
      <c r="E40" s="142" t="s">
        <v>22</v>
      </c>
      <c r="F40" s="142" t="s">
        <v>25</v>
      </c>
      <c r="G40" s="142" t="s">
        <v>22</v>
      </c>
      <c r="H40" s="142" t="s">
        <v>25</v>
      </c>
      <c r="I40" s="142" t="s">
        <v>22</v>
      </c>
      <c r="K40" s="136"/>
      <c r="L40" s="136"/>
      <c r="M40" s="136"/>
      <c r="N40" s="136"/>
      <c r="O40" s="136"/>
    </row>
    <row r="41" spans="1:15" ht="19.149999999999999" customHeight="1" x14ac:dyDescent="0.3">
      <c r="A41" s="143" t="s">
        <v>71</v>
      </c>
      <c r="B41" s="144">
        <f>+D41+F41+H41</f>
        <v>60</v>
      </c>
      <c r="C41" s="145">
        <f>+B41/$B$45</f>
        <v>4.99417346429166E-3</v>
      </c>
      <c r="D41" s="146">
        <v>22</v>
      </c>
      <c r="E41" s="147">
        <f>D41/$D$45</f>
        <v>9.9143758449752144E-3</v>
      </c>
      <c r="F41" s="146">
        <v>16</v>
      </c>
      <c r="G41" s="147">
        <f>F41/$F$45</f>
        <v>3.4850795033761709E-3</v>
      </c>
      <c r="H41" s="146">
        <v>22</v>
      </c>
      <c r="I41" s="147">
        <f>H41/$H$45</f>
        <v>4.2275172943889317E-3</v>
      </c>
      <c r="K41" s="136"/>
      <c r="L41" s="136"/>
      <c r="M41" s="136"/>
      <c r="N41" s="136"/>
      <c r="O41" s="136"/>
    </row>
    <row r="42" spans="1:15" ht="19.149999999999999" customHeight="1" x14ac:dyDescent="0.3">
      <c r="A42" s="143" t="s">
        <v>26</v>
      </c>
      <c r="B42" s="144">
        <f>+D42+F42+H42</f>
        <v>5634</v>
      </c>
      <c r="C42" s="145">
        <f>+B42/$B$45</f>
        <v>0.46895288829698684</v>
      </c>
      <c r="D42" s="146">
        <v>1257</v>
      </c>
      <c r="E42" s="147">
        <f>D42/$D$45</f>
        <v>0.56647138350608384</v>
      </c>
      <c r="F42" s="146">
        <v>2408</v>
      </c>
      <c r="G42" s="147">
        <f>F42/$F$45</f>
        <v>0.52450446525811367</v>
      </c>
      <c r="H42" s="146">
        <v>1969</v>
      </c>
      <c r="I42" s="147">
        <f>H42/$H$45</f>
        <v>0.37836279784780935</v>
      </c>
      <c r="K42" s="136"/>
      <c r="L42" s="136"/>
      <c r="M42" s="136"/>
      <c r="N42" s="136"/>
      <c r="O42" s="136"/>
    </row>
    <row r="43" spans="1:15" ht="19.149999999999999" customHeight="1" x14ac:dyDescent="0.3">
      <c r="A43" s="148" t="s">
        <v>27</v>
      </c>
      <c r="B43" s="149">
        <f>+D43+F43+H43</f>
        <v>3682</v>
      </c>
      <c r="C43" s="150">
        <f>+B43/$B$45</f>
        <v>0.30647577825869821</v>
      </c>
      <c r="D43" s="151">
        <v>734</v>
      </c>
      <c r="E43" s="152">
        <f>D43/$D$45</f>
        <v>0.33077963046417302</v>
      </c>
      <c r="F43" s="151">
        <v>1358</v>
      </c>
      <c r="G43" s="152">
        <f>F43/$F$45</f>
        <v>0.29579612284905249</v>
      </c>
      <c r="H43" s="151">
        <v>1590</v>
      </c>
      <c r="I43" s="152">
        <f>H43/$H$45</f>
        <v>0.30553420445810914</v>
      </c>
      <c r="K43" s="136"/>
      <c r="L43" s="136"/>
      <c r="M43" s="136"/>
      <c r="N43" s="136"/>
      <c r="O43" s="136"/>
    </row>
    <row r="44" spans="1:15" ht="19.149999999999999" customHeight="1" x14ac:dyDescent="0.3">
      <c r="A44" s="153" t="s">
        <v>28</v>
      </c>
      <c r="B44" s="154">
        <f>+D44+F44+H44</f>
        <v>2638</v>
      </c>
      <c r="C44" s="155">
        <f>+B44/$B$45</f>
        <v>0.21957715998002331</v>
      </c>
      <c r="D44" s="156">
        <v>206</v>
      </c>
      <c r="E44" s="157">
        <f>D44/$D$45</f>
        <v>9.2834610184767907E-2</v>
      </c>
      <c r="F44" s="156">
        <v>809</v>
      </c>
      <c r="G44" s="157">
        <f>F44/$F$45</f>
        <v>0.17621433238945763</v>
      </c>
      <c r="H44" s="156">
        <v>1623</v>
      </c>
      <c r="I44" s="157">
        <f>H44/$H$45</f>
        <v>0.31187548039969254</v>
      </c>
      <c r="K44" s="136"/>
      <c r="L44" s="136"/>
      <c r="M44" s="136"/>
      <c r="N44" s="136"/>
      <c r="O44" s="136"/>
    </row>
    <row r="45" spans="1:15" ht="22.9" customHeight="1" x14ac:dyDescent="0.3">
      <c r="A45" s="158" t="s">
        <v>5</v>
      </c>
      <c r="B45" s="159">
        <f>SUM(B41:B44)</f>
        <v>12014</v>
      </c>
      <c r="C45" s="160">
        <f t="shared" ref="C45:I45" si="2">SUM(C41:C44)</f>
        <v>1</v>
      </c>
      <c r="D45" s="159">
        <f>SUM(D41:D44)</f>
        <v>2219</v>
      </c>
      <c r="E45" s="160">
        <f t="shared" si="2"/>
        <v>1</v>
      </c>
      <c r="F45" s="159">
        <f>SUM(F41:F44)</f>
        <v>4591</v>
      </c>
      <c r="G45" s="160">
        <f t="shared" si="2"/>
        <v>1</v>
      </c>
      <c r="H45" s="159">
        <f>SUM(H41:H44)</f>
        <v>5204</v>
      </c>
      <c r="I45" s="160">
        <f t="shared" si="2"/>
        <v>1</v>
      </c>
      <c r="K45" s="136"/>
      <c r="L45" s="136"/>
      <c r="M45" s="136"/>
      <c r="N45" s="136"/>
      <c r="O45" s="136"/>
    </row>
    <row r="46" spans="1:15" ht="3.75" customHeight="1" x14ac:dyDescent="0.3">
      <c r="A46" s="161"/>
      <c r="B46" s="162"/>
      <c r="C46" s="162"/>
      <c r="D46" s="163"/>
      <c r="E46" s="163"/>
      <c r="F46" s="163"/>
      <c r="G46" s="163"/>
      <c r="H46" s="163"/>
      <c r="I46" s="163"/>
      <c r="K46" s="136"/>
      <c r="L46" s="136"/>
      <c r="M46" s="136"/>
      <c r="N46" s="136"/>
      <c r="O46" s="136"/>
    </row>
    <row r="47" spans="1:15" ht="12" customHeight="1" x14ac:dyDescent="0.3">
      <c r="A47" s="164" t="s">
        <v>68</v>
      </c>
      <c r="B47" s="162"/>
      <c r="C47" s="162"/>
      <c r="D47" s="162"/>
      <c r="E47" s="162"/>
      <c r="F47" s="162"/>
      <c r="G47" s="162"/>
      <c r="H47" s="162"/>
      <c r="I47" s="162"/>
      <c r="K47" s="136"/>
      <c r="L47" s="136"/>
      <c r="M47" s="136"/>
      <c r="N47" s="136"/>
      <c r="O47" s="136"/>
    </row>
    <row r="48" spans="1:15" ht="30.75" customHeight="1" x14ac:dyDescent="0.3">
      <c r="A48" s="249" t="s">
        <v>87</v>
      </c>
      <c r="B48" s="249"/>
      <c r="C48" s="249"/>
      <c r="D48" s="249"/>
      <c r="E48" s="249"/>
      <c r="F48" s="249"/>
      <c r="G48" s="249"/>
      <c r="H48" s="249"/>
      <c r="I48" s="249"/>
      <c r="K48" s="136"/>
      <c r="L48" s="136"/>
      <c r="M48" s="136"/>
      <c r="N48" s="136"/>
      <c r="O48" s="136"/>
    </row>
    <row r="49" spans="1:15" ht="12" customHeight="1" x14ac:dyDescent="0.3">
      <c r="A49" s="164"/>
      <c r="B49" s="162"/>
      <c r="C49" s="162"/>
      <c r="D49" s="162"/>
      <c r="E49" s="162"/>
      <c r="F49" s="162"/>
      <c r="G49" s="162"/>
      <c r="H49" s="162"/>
      <c r="I49" s="162"/>
      <c r="K49" s="136"/>
      <c r="L49" s="136"/>
      <c r="M49" s="136"/>
      <c r="N49" s="136"/>
      <c r="O49" s="136"/>
    </row>
    <row r="50" spans="1:15" ht="12" customHeight="1" x14ac:dyDescent="0.3">
      <c r="A50" s="165" t="s">
        <v>65</v>
      </c>
      <c r="B50" s="166"/>
      <c r="C50" s="166"/>
      <c r="D50" s="166"/>
      <c r="E50" s="166"/>
      <c r="K50" s="136"/>
      <c r="L50" s="136"/>
      <c r="M50" s="136"/>
      <c r="N50" s="136"/>
      <c r="O50" s="136"/>
    </row>
    <row r="51" spans="1:15" ht="12" customHeight="1" x14ac:dyDescent="0.3">
      <c r="A51" s="165" t="s">
        <v>88</v>
      </c>
      <c r="B51" s="166"/>
      <c r="C51" s="166"/>
      <c r="D51" s="166"/>
      <c r="E51" s="166"/>
      <c r="K51" s="136"/>
      <c r="L51" s="136"/>
      <c r="M51" s="136"/>
      <c r="N51" s="136"/>
      <c r="O51" s="136"/>
    </row>
    <row r="52" spans="1:15" ht="13.9" customHeight="1" x14ac:dyDescent="0.3">
      <c r="A52" s="167" t="s">
        <v>74</v>
      </c>
      <c r="B52" s="168"/>
      <c r="C52" s="168"/>
      <c r="D52" s="168"/>
      <c r="E52" s="168"/>
      <c r="F52" s="169"/>
      <c r="G52" s="169"/>
      <c r="H52" s="169"/>
      <c r="I52" s="169"/>
      <c r="J52" s="169"/>
      <c r="K52" s="169"/>
    </row>
    <row r="53" spans="1:15" ht="7.9" customHeight="1" thickBot="1" x14ac:dyDescent="0.25">
      <c r="A53" s="170"/>
      <c r="B53" s="170"/>
      <c r="C53" s="170"/>
      <c r="D53" s="170"/>
      <c r="E53" s="170"/>
      <c r="F53" s="170"/>
      <c r="G53" s="170"/>
      <c r="H53" s="170"/>
      <c r="I53" s="170"/>
      <c r="J53" s="170"/>
      <c r="K53" s="170"/>
    </row>
    <row r="54" spans="1:15" ht="25.15" customHeight="1" x14ac:dyDescent="0.3">
      <c r="A54" s="240" t="s">
        <v>4</v>
      </c>
      <c r="B54" s="240" t="s">
        <v>5</v>
      </c>
      <c r="C54" s="240" t="s">
        <v>32</v>
      </c>
      <c r="D54" s="240"/>
      <c r="E54" s="240" t="s">
        <v>5</v>
      </c>
      <c r="F54" s="240" t="s">
        <v>61</v>
      </c>
      <c r="G54" s="240"/>
      <c r="K54" s="171" t="s">
        <v>63</v>
      </c>
      <c r="L54" s="172"/>
      <c r="M54" s="172"/>
      <c r="N54" s="172"/>
      <c r="O54" s="173"/>
    </row>
    <row r="55" spans="1:15" ht="18.75" x14ac:dyDescent="0.3">
      <c r="A55" s="240"/>
      <c r="B55" s="240"/>
      <c r="C55" s="174" t="s">
        <v>34</v>
      </c>
      <c r="D55" s="174" t="s">
        <v>35</v>
      </c>
      <c r="E55" s="240"/>
      <c r="F55" s="174" t="s">
        <v>34</v>
      </c>
      <c r="G55" s="174" t="s">
        <v>35</v>
      </c>
      <c r="K55" s="175" t="s">
        <v>62</v>
      </c>
      <c r="L55" s="211"/>
      <c r="M55" s="210">
        <f>+M57</f>
        <v>0.41887793783169069</v>
      </c>
      <c r="N55" s="176" t="s">
        <v>83</v>
      </c>
      <c r="O55" s="177"/>
    </row>
    <row r="56" spans="1:15" ht="15" customHeight="1" thickBot="1" x14ac:dyDescent="0.35">
      <c r="A56" s="143" t="s">
        <v>11</v>
      </c>
      <c r="B56" s="144">
        <f t="shared" ref="B56:B67" si="3">SUM(C56:D56)</f>
        <v>464</v>
      </c>
      <c r="C56" s="146">
        <v>422</v>
      </c>
      <c r="D56" s="146">
        <v>42</v>
      </c>
      <c r="E56" s="144">
        <f>SUM(F56:G56)</f>
        <v>1</v>
      </c>
      <c r="F56" s="146">
        <v>1</v>
      </c>
      <c r="G56" s="178">
        <v>0</v>
      </c>
      <c r="K56" s="250" t="s">
        <v>64</v>
      </c>
      <c r="L56" s="251"/>
      <c r="M56" s="251"/>
      <c r="N56" s="251"/>
      <c r="O56" s="252"/>
    </row>
    <row r="57" spans="1:15" ht="15" customHeight="1" x14ac:dyDescent="0.2">
      <c r="A57" s="179" t="s">
        <v>12</v>
      </c>
      <c r="B57" s="180">
        <f t="shared" si="3"/>
        <v>465</v>
      </c>
      <c r="C57" s="181">
        <v>433</v>
      </c>
      <c r="D57" s="181">
        <v>32</v>
      </c>
      <c r="E57" s="180">
        <f t="shared" ref="E57:E65" si="4">SUM(F57:G57)</f>
        <v>1</v>
      </c>
      <c r="F57" s="181">
        <v>1</v>
      </c>
      <c r="G57" s="182">
        <v>0</v>
      </c>
      <c r="K57" s="172"/>
      <c r="L57" s="172"/>
      <c r="M57" s="193">
        <f>B68/B44</f>
        <v>0.41887793783169069</v>
      </c>
      <c r="N57" s="172"/>
      <c r="O57" s="172"/>
    </row>
    <row r="58" spans="1:15" ht="15" customHeight="1" x14ac:dyDescent="0.2">
      <c r="A58" s="148" t="s">
        <v>13</v>
      </c>
      <c r="B58" s="149">
        <f t="shared" si="3"/>
        <v>176</v>
      </c>
      <c r="C58" s="151">
        <v>163</v>
      </c>
      <c r="D58" s="151">
        <v>13</v>
      </c>
      <c r="E58" s="149">
        <f t="shared" si="4"/>
        <v>2</v>
      </c>
      <c r="F58" s="151">
        <v>2</v>
      </c>
      <c r="G58" s="183">
        <v>0</v>
      </c>
      <c r="K58" s="170"/>
      <c r="L58" s="170"/>
      <c r="M58" s="170"/>
      <c r="N58" s="170"/>
      <c r="O58" s="170"/>
    </row>
    <row r="59" spans="1:15" ht="15" hidden="1" customHeight="1" x14ac:dyDescent="0.2">
      <c r="A59" s="179" t="s">
        <v>14</v>
      </c>
      <c r="B59" s="180">
        <f t="shared" si="3"/>
        <v>0</v>
      </c>
      <c r="C59" s="181"/>
      <c r="D59" s="181"/>
      <c r="E59" s="180">
        <f t="shared" si="4"/>
        <v>0</v>
      </c>
      <c r="F59" s="181"/>
      <c r="G59" s="182"/>
      <c r="K59" s="170"/>
      <c r="L59" s="170"/>
      <c r="M59" s="170"/>
      <c r="N59" s="170"/>
    </row>
    <row r="60" spans="1:15" ht="15" hidden="1" customHeight="1" x14ac:dyDescent="0.2">
      <c r="A60" s="148" t="s">
        <v>15</v>
      </c>
      <c r="B60" s="149">
        <f t="shared" si="3"/>
        <v>0</v>
      </c>
      <c r="C60" s="151"/>
      <c r="D60" s="151"/>
      <c r="E60" s="149">
        <f t="shared" si="4"/>
        <v>0</v>
      </c>
      <c r="F60" s="151"/>
      <c r="G60" s="183"/>
      <c r="J60" s="170"/>
      <c r="K60" s="170"/>
      <c r="L60" s="170"/>
      <c r="M60" s="170"/>
      <c r="N60" s="170"/>
    </row>
    <row r="61" spans="1:15" ht="15" hidden="1" customHeight="1" x14ac:dyDescent="0.2">
      <c r="A61" s="179" t="s">
        <v>16</v>
      </c>
      <c r="B61" s="180">
        <f t="shared" si="3"/>
        <v>0</v>
      </c>
      <c r="C61" s="181"/>
      <c r="D61" s="181"/>
      <c r="E61" s="180">
        <f>SUM(F61:G61)</f>
        <v>0</v>
      </c>
      <c r="F61" s="181"/>
      <c r="G61" s="182"/>
      <c r="J61" s="170"/>
      <c r="K61" s="170"/>
      <c r="L61" s="170"/>
      <c r="M61" s="170"/>
      <c r="N61" s="170"/>
    </row>
    <row r="62" spans="1:15" ht="15" hidden="1" customHeight="1" x14ac:dyDescent="0.2">
      <c r="A62" s="148" t="s">
        <v>17</v>
      </c>
      <c r="B62" s="149">
        <f t="shared" si="3"/>
        <v>0</v>
      </c>
      <c r="C62" s="151"/>
      <c r="D62" s="151"/>
      <c r="E62" s="149">
        <f>SUM(F62:G62)</f>
        <v>0</v>
      </c>
      <c r="F62" s="151"/>
      <c r="G62" s="182"/>
      <c r="J62" s="170"/>
      <c r="K62" s="170"/>
      <c r="L62" s="170"/>
      <c r="M62" s="170"/>
      <c r="N62" s="170"/>
    </row>
    <row r="63" spans="1:15" ht="15" hidden="1" customHeight="1" x14ac:dyDescent="0.2">
      <c r="A63" s="179" t="s">
        <v>18</v>
      </c>
      <c r="B63" s="180">
        <f t="shared" si="3"/>
        <v>0</v>
      </c>
      <c r="C63" s="181"/>
      <c r="D63" s="181"/>
      <c r="E63" s="180">
        <f>SUM(F63:G63)</f>
        <v>0</v>
      </c>
      <c r="F63" s="181"/>
      <c r="G63" s="182"/>
      <c r="J63" s="170"/>
      <c r="K63" s="170"/>
      <c r="L63" s="170"/>
      <c r="M63" s="170"/>
      <c r="N63" s="170"/>
    </row>
    <row r="64" spans="1:15" ht="15" hidden="1" customHeight="1" x14ac:dyDescent="0.2">
      <c r="A64" s="148" t="s">
        <v>19</v>
      </c>
      <c r="B64" s="149">
        <f t="shared" si="3"/>
        <v>0</v>
      </c>
      <c r="C64" s="151"/>
      <c r="D64" s="151"/>
      <c r="E64" s="149">
        <f>SUM(F64:G64)</f>
        <v>0</v>
      </c>
      <c r="F64" s="151"/>
      <c r="G64" s="183"/>
      <c r="K64" s="170"/>
      <c r="L64" s="170"/>
      <c r="M64" s="170"/>
      <c r="N64" s="170"/>
    </row>
    <row r="65" spans="1:15" ht="15" hidden="1" customHeight="1" x14ac:dyDescent="0.2">
      <c r="A65" s="179" t="s">
        <v>44</v>
      </c>
      <c r="B65" s="180">
        <f t="shared" si="3"/>
        <v>0</v>
      </c>
      <c r="C65" s="181"/>
      <c r="D65" s="181"/>
      <c r="E65" s="180">
        <f t="shared" si="4"/>
        <v>0</v>
      </c>
      <c r="F65" s="181"/>
      <c r="G65" s="182"/>
      <c r="K65" s="170"/>
      <c r="L65" s="170"/>
      <c r="M65" s="170"/>
      <c r="N65" s="170"/>
    </row>
    <row r="66" spans="1:15" ht="15" hidden="1" customHeight="1" x14ac:dyDescent="0.2">
      <c r="A66" s="148" t="s">
        <v>20</v>
      </c>
      <c r="B66" s="149">
        <f t="shared" si="3"/>
        <v>0</v>
      </c>
      <c r="C66" s="151"/>
      <c r="D66" s="151"/>
      <c r="E66" s="149">
        <f>SUM(F66:G66)</f>
        <v>0</v>
      </c>
      <c r="F66" s="151"/>
      <c r="G66" s="183"/>
      <c r="K66" s="170"/>
      <c r="L66" s="170"/>
      <c r="M66" s="170"/>
      <c r="N66" s="170"/>
    </row>
    <row r="67" spans="1:15" ht="13.5" hidden="1" customHeight="1" x14ac:dyDescent="0.2">
      <c r="A67" s="184" t="s">
        <v>21</v>
      </c>
      <c r="B67" s="185">
        <f t="shared" si="3"/>
        <v>0</v>
      </c>
      <c r="C67" s="186"/>
      <c r="D67" s="186"/>
      <c r="E67" s="185">
        <f>SUM(F67:G67)</f>
        <v>0</v>
      </c>
      <c r="F67" s="186"/>
      <c r="G67" s="187"/>
      <c r="K67" s="170"/>
      <c r="L67" s="170"/>
      <c r="M67" s="170"/>
      <c r="N67" s="170"/>
    </row>
    <row r="68" spans="1:15" ht="15" customHeight="1" x14ac:dyDescent="0.2">
      <c r="A68" s="106" t="s">
        <v>5</v>
      </c>
      <c r="B68" s="127">
        <f t="shared" ref="B68:G68" si="5">SUM(B56:B67)</f>
        <v>1105</v>
      </c>
      <c r="C68" s="127">
        <f t="shared" si="5"/>
        <v>1018</v>
      </c>
      <c r="D68" s="127">
        <f t="shared" si="5"/>
        <v>87</v>
      </c>
      <c r="E68" s="127">
        <f t="shared" si="5"/>
        <v>4</v>
      </c>
      <c r="F68" s="127">
        <f t="shared" si="5"/>
        <v>4</v>
      </c>
      <c r="G68" s="127">
        <f t="shared" si="5"/>
        <v>0</v>
      </c>
      <c r="J68" s="170"/>
      <c r="K68" s="170" t="s">
        <v>59</v>
      </c>
      <c r="L68" s="170"/>
      <c r="M68" s="170"/>
      <c r="N68" s="170"/>
      <c r="O68" s="170"/>
    </row>
    <row r="69" spans="1:15" ht="15" customHeight="1" thickBot="1" x14ac:dyDescent="0.25">
      <c r="A69" s="129" t="s">
        <v>22</v>
      </c>
      <c r="B69" s="188">
        <f>SUM(C69:D69)</f>
        <v>1</v>
      </c>
      <c r="C69" s="188">
        <f>+C68/B68</f>
        <v>0.9212669683257918</v>
      </c>
      <c r="D69" s="188">
        <f>+D68/B68</f>
        <v>7.8733031674208143E-2</v>
      </c>
      <c r="E69" s="188">
        <f>SUM(F69:G69)</f>
        <v>1</v>
      </c>
      <c r="F69" s="188">
        <f>F68/E68</f>
        <v>1</v>
      </c>
      <c r="G69" s="188">
        <f>G68/E68</f>
        <v>0</v>
      </c>
      <c r="J69" s="170"/>
      <c r="K69" s="170"/>
      <c r="L69" s="170"/>
      <c r="M69" s="170"/>
      <c r="N69" s="170"/>
      <c r="O69" s="170"/>
    </row>
    <row r="70" spans="1:15" ht="48.75" customHeight="1" x14ac:dyDescent="0.2">
      <c r="A70" s="189"/>
      <c r="B70" s="190"/>
      <c r="C70" s="190"/>
      <c r="D70" s="190"/>
      <c r="E70" s="190"/>
      <c r="F70" s="190"/>
      <c r="G70" s="190"/>
    </row>
    <row r="71" spans="1:15" ht="48.75" customHeight="1" x14ac:dyDescent="0.2">
      <c r="A71" s="189"/>
      <c r="B71" s="190"/>
      <c r="C71" s="190"/>
      <c r="D71" s="190"/>
      <c r="E71" s="190"/>
      <c r="F71" s="190"/>
      <c r="G71" s="190"/>
    </row>
    <row r="72" spans="1:15" ht="13.15" customHeight="1" x14ac:dyDescent="0.3">
      <c r="A72" s="167" t="s">
        <v>75</v>
      </c>
      <c r="B72" s="190"/>
      <c r="C72" s="190"/>
      <c r="D72" s="191"/>
      <c r="E72" s="190"/>
      <c r="F72" s="190"/>
      <c r="G72" s="191"/>
    </row>
    <row r="73" spans="1:15" ht="1.9" hidden="1" customHeight="1" x14ac:dyDescent="0.2">
      <c r="A73" s="189"/>
      <c r="B73" s="190"/>
      <c r="C73" s="190"/>
      <c r="D73" s="190"/>
      <c r="E73" s="190"/>
      <c r="F73" s="190"/>
      <c r="G73" s="190"/>
    </row>
    <row r="74" spans="1:15" ht="23.25" customHeight="1" x14ac:dyDescent="0.3">
      <c r="A74" s="240" t="s">
        <v>4</v>
      </c>
      <c r="B74" s="240" t="s">
        <v>5</v>
      </c>
      <c r="C74" s="240" t="s">
        <v>32</v>
      </c>
      <c r="D74" s="240"/>
      <c r="E74" s="240"/>
      <c r="F74" s="240" t="s">
        <v>5</v>
      </c>
      <c r="G74" s="240" t="s">
        <v>58</v>
      </c>
      <c r="H74" s="240"/>
      <c r="I74" s="240"/>
      <c r="K74" s="176"/>
      <c r="L74" s="192"/>
      <c r="M74" s="192"/>
      <c r="N74" s="192"/>
      <c r="O74" s="192"/>
    </row>
    <row r="75" spans="1:15" ht="16.5" x14ac:dyDescent="0.3">
      <c r="A75" s="240"/>
      <c r="B75" s="240"/>
      <c r="C75" s="174" t="s">
        <v>8</v>
      </c>
      <c r="D75" s="174" t="s">
        <v>9</v>
      </c>
      <c r="E75" s="174" t="s">
        <v>10</v>
      </c>
      <c r="F75" s="240"/>
      <c r="G75" s="174" t="s">
        <v>8</v>
      </c>
      <c r="H75" s="174" t="s">
        <v>9</v>
      </c>
      <c r="I75" s="174" t="s">
        <v>10</v>
      </c>
      <c r="K75" s="176"/>
      <c r="L75" s="170"/>
      <c r="N75" s="170"/>
      <c r="O75" s="170"/>
    </row>
    <row r="76" spans="1:15" ht="15" customHeight="1" x14ac:dyDescent="0.3">
      <c r="A76" s="143" t="s">
        <v>11</v>
      </c>
      <c r="B76" s="144">
        <f>SUM(C76:E76)</f>
        <v>464</v>
      </c>
      <c r="C76" s="146">
        <v>17</v>
      </c>
      <c r="D76" s="146">
        <v>71</v>
      </c>
      <c r="E76" s="146">
        <v>376</v>
      </c>
      <c r="F76" s="144">
        <f>SUM(G76:I76)</f>
        <v>1</v>
      </c>
      <c r="G76" s="178">
        <v>0</v>
      </c>
      <c r="H76" s="178">
        <v>0</v>
      </c>
      <c r="I76" s="178">
        <v>1</v>
      </c>
      <c r="K76" s="176"/>
      <c r="L76" s="170"/>
      <c r="M76" s="170"/>
      <c r="N76" s="170"/>
      <c r="O76" s="170"/>
    </row>
    <row r="77" spans="1:15" ht="15" customHeight="1" x14ac:dyDescent="0.2">
      <c r="A77" s="179" t="s">
        <v>12</v>
      </c>
      <c r="B77" s="144">
        <f t="shared" ref="B77:B84" si="6">SUM(C77:E77)</f>
        <v>465</v>
      </c>
      <c r="C77" s="181">
        <v>12</v>
      </c>
      <c r="D77" s="181">
        <v>92</v>
      </c>
      <c r="E77" s="181">
        <v>361</v>
      </c>
      <c r="F77" s="144">
        <f t="shared" ref="F77:F84" si="7">SUM(G77:I77)</f>
        <v>1</v>
      </c>
      <c r="G77" s="182">
        <v>0</v>
      </c>
      <c r="H77" s="182">
        <v>0</v>
      </c>
      <c r="I77" s="182">
        <v>1</v>
      </c>
    </row>
    <row r="78" spans="1:15" ht="15" customHeight="1" x14ac:dyDescent="0.2">
      <c r="A78" s="148" t="s">
        <v>13</v>
      </c>
      <c r="B78" s="144">
        <f t="shared" si="6"/>
        <v>176</v>
      </c>
      <c r="C78" s="151">
        <v>9</v>
      </c>
      <c r="D78" s="151">
        <v>22</v>
      </c>
      <c r="E78" s="151">
        <v>145</v>
      </c>
      <c r="F78" s="144">
        <f t="shared" si="7"/>
        <v>2</v>
      </c>
      <c r="G78" s="183">
        <v>0</v>
      </c>
      <c r="H78" s="183">
        <v>0</v>
      </c>
      <c r="I78" s="183">
        <v>2</v>
      </c>
    </row>
    <row r="79" spans="1:15" ht="15" hidden="1" customHeight="1" x14ac:dyDescent="0.3">
      <c r="A79" s="179" t="s">
        <v>14</v>
      </c>
      <c r="B79" s="144">
        <f t="shared" si="6"/>
        <v>0</v>
      </c>
      <c r="C79" s="181"/>
      <c r="D79" s="181"/>
      <c r="E79" s="181"/>
      <c r="F79" s="144">
        <f t="shared" si="7"/>
        <v>0</v>
      </c>
      <c r="G79" s="182"/>
      <c r="H79" s="182"/>
      <c r="I79" s="182"/>
      <c r="K79" s="176"/>
      <c r="L79" s="170"/>
      <c r="M79" s="170"/>
      <c r="N79" s="170"/>
      <c r="O79" s="170"/>
    </row>
    <row r="80" spans="1:15" ht="15" hidden="1" customHeight="1" x14ac:dyDescent="0.3">
      <c r="A80" s="148" t="s">
        <v>15</v>
      </c>
      <c r="B80" s="144">
        <f t="shared" si="6"/>
        <v>0</v>
      </c>
      <c r="C80" s="151"/>
      <c r="D80" s="151"/>
      <c r="E80" s="151"/>
      <c r="F80" s="144">
        <f t="shared" si="7"/>
        <v>0</v>
      </c>
      <c r="G80" s="183"/>
      <c r="H80" s="194"/>
      <c r="I80" s="194"/>
      <c r="K80" s="176"/>
      <c r="L80" s="170"/>
      <c r="M80" s="170"/>
      <c r="N80" s="170"/>
      <c r="O80" s="170"/>
    </row>
    <row r="81" spans="1:15" ht="15" hidden="1" customHeight="1" x14ac:dyDescent="0.3">
      <c r="A81" s="148" t="s">
        <v>16</v>
      </c>
      <c r="B81" s="144">
        <f t="shared" si="6"/>
        <v>0</v>
      </c>
      <c r="C81" s="181"/>
      <c r="D81" s="181"/>
      <c r="E81" s="181"/>
      <c r="F81" s="144">
        <f t="shared" si="7"/>
        <v>0</v>
      </c>
      <c r="G81" s="182"/>
      <c r="H81" s="182"/>
      <c r="I81" s="182"/>
      <c r="K81" s="176"/>
      <c r="L81" s="170"/>
      <c r="M81" s="170"/>
      <c r="N81" s="170"/>
      <c r="O81" s="170"/>
    </row>
    <row r="82" spans="1:15" ht="15" hidden="1" customHeight="1" x14ac:dyDescent="0.3">
      <c r="A82" s="148" t="s">
        <v>17</v>
      </c>
      <c r="B82" s="144">
        <f t="shared" si="6"/>
        <v>0</v>
      </c>
      <c r="C82" s="151"/>
      <c r="D82" s="151"/>
      <c r="E82" s="151"/>
      <c r="F82" s="144">
        <f t="shared" si="7"/>
        <v>0</v>
      </c>
      <c r="G82" s="182"/>
      <c r="H82" s="182"/>
      <c r="I82" s="194"/>
      <c r="K82" s="176"/>
      <c r="L82" s="170"/>
      <c r="M82" s="170"/>
      <c r="N82" s="170"/>
      <c r="O82" s="170"/>
    </row>
    <row r="83" spans="1:15" ht="15" hidden="1" customHeight="1" x14ac:dyDescent="0.3">
      <c r="A83" s="179" t="s">
        <v>18</v>
      </c>
      <c r="B83" s="144">
        <f t="shared" si="6"/>
        <v>0</v>
      </c>
      <c r="C83" s="181"/>
      <c r="D83" s="181"/>
      <c r="E83" s="181"/>
      <c r="F83" s="144">
        <f t="shared" si="7"/>
        <v>0</v>
      </c>
      <c r="G83" s="182"/>
      <c r="H83" s="182"/>
      <c r="I83" s="182"/>
      <c r="K83" s="176"/>
      <c r="L83" s="170"/>
      <c r="M83" s="170"/>
      <c r="N83" s="170"/>
      <c r="O83" s="170"/>
    </row>
    <row r="84" spans="1:15" ht="15" hidden="1" customHeight="1" x14ac:dyDescent="0.3">
      <c r="A84" s="148" t="s">
        <v>60</v>
      </c>
      <c r="B84" s="144">
        <f t="shared" si="6"/>
        <v>0</v>
      </c>
      <c r="C84" s="151"/>
      <c r="D84" s="151"/>
      <c r="E84" s="151"/>
      <c r="F84" s="144">
        <f t="shared" si="7"/>
        <v>0</v>
      </c>
      <c r="G84" s="183"/>
      <c r="H84" s="194"/>
      <c r="I84" s="194"/>
      <c r="K84" s="176"/>
      <c r="L84" s="170"/>
      <c r="M84" s="170"/>
      <c r="N84" s="170"/>
      <c r="O84" s="170"/>
    </row>
    <row r="85" spans="1:15" ht="15" hidden="1" customHeight="1" x14ac:dyDescent="0.3">
      <c r="A85" s="179" t="s">
        <v>44</v>
      </c>
      <c r="B85" s="180">
        <f>SUM(C85:E85)</f>
        <v>0</v>
      </c>
      <c r="C85" s="181"/>
      <c r="D85" s="181"/>
      <c r="E85" s="181"/>
      <c r="F85" s="180">
        <f t="shared" ref="F85:F87" si="8">SUM(G85:I85)</f>
        <v>0</v>
      </c>
      <c r="G85" s="182"/>
      <c r="H85" s="182"/>
      <c r="I85" s="182"/>
      <c r="K85" s="176"/>
      <c r="L85" s="170"/>
      <c r="M85" s="170"/>
      <c r="N85" s="170"/>
      <c r="O85" s="170"/>
    </row>
    <row r="86" spans="1:15" ht="15" hidden="1" customHeight="1" x14ac:dyDescent="0.3">
      <c r="A86" s="148" t="s">
        <v>20</v>
      </c>
      <c r="B86" s="149">
        <f>SUM(C86:E86)</f>
        <v>0</v>
      </c>
      <c r="C86" s="151"/>
      <c r="D86" s="151"/>
      <c r="E86" s="151"/>
      <c r="F86" s="149">
        <f t="shared" si="8"/>
        <v>0</v>
      </c>
      <c r="G86" s="183"/>
      <c r="H86" s="194"/>
      <c r="I86" s="194"/>
      <c r="K86" s="176"/>
      <c r="L86" s="170"/>
      <c r="M86" s="170"/>
      <c r="N86" s="170"/>
      <c r="O86" s="170"/>
    </row>
    <row r="87" spans="1:15" ht="13.9" hidden="1" customHeight="1" x14ac:dyDescent="0.3">
      <c r="A87" s="184" t="s">
        <v>21</v>
      </c>
      <c r="B87" s="154">
        <f>SUM(C87:E87)</f>
        <v>0</v>
      </c>
      <c r="C87" s="156"/>
      <c r="D87" s="156"/>
      <c r="E87" s="156"/>
      <c r="F87" s="154">
        <f t="shared" si="8"/>
        <v>0</v>
      </c>
      <c r="G87" s="195"/>
      <c r="H87" s="196"/>
      <c r="I87" s="196"/>
      <c r="K87" s="176"/>
      <c r="L87" s="170"/>
      <c r="M87" s="170"/>
      <c r="N87" s="170"/>
      <c r="O87" s="170"/>
    </row>
    <row r="88" spans="1:15" ht="16.899999999999999" customHeight="1" x14ac:dyDescent="0.3">
      <c r="A88" s="106" t="s">
        <v>5</v>
      </c>
      <c r="B88" s="127">
        <f>SUM(B76:B87)</f>
        <v>1105</v>
      </c>
      <c r="C88" s="127">
        <f t="shared" ref="C88:I88" si="9">SUM(C76:C87)</f>
        <v>38</v>
      </c>
      <c r="D88" s="127">
        <f t="shared" si="9"/>
        <v>185</v>
      </c>
      <c r="E88" s="127">
        <f t="shared" si="9"/>
        <v>882</v>
      </c>
      <c r="F88" s="127">
        <f t="shared" si="9"/>
        <v>4</v>
      </c>
      <c r="G88" s="127">
        <f t="shared" si="9"/>
        <v>0</v>
      </c>
      <c r="H88" s="127">
        <f t="shared" si="9"/>
        <v>0</v>
      </c>
      <c r="I88" s="127">
        <f t="shared" si="9"/>
        <v>4</v>
      </c>
      <c r="K88" s="176"/>
      <c r="L88" s="170"/>
      <c r="M88" s="170"/>
      <c r="N88" s="170"/>
      <c r="O88" s="170"/>
    </row>
    <row r="89" spans="1:15" ht="16.899999999999999" customHeight="1" thickBot="1" x14ac:dyDescent="0.35">
      <c r="A89" s="197" t="s">
        <v>22</v>
      </c>
      <c r="B89" s="198">
        <f>SUM(C89:E89)</f>
        <v>1</v>
      </c>
      <c r="C89" s="198">
        <f>+C88/B88</f>
        <v>3.4389140271493215E-2</v>
      </c>
      <c r="D89" s="198">
        <f>+D88/B88</f>
        <v>0.167420814479638</v>
      </c>
      <c r="E89" s="198">
        <f>+E88/B88</f>
        <v>0.79819004524886883</v>
      </c>
      <c r="F89" s="198">
        <f>SUM(G89:I89)</f>
        <v>1</v>
      </c>
      <c r="G89" s="198">
        <f>+G88/F88</f>
        <v>0</v>
      </c>
      <c r="H89" s="198">
        <f>+H88/F88</f>
        <v>0</v>
      </c>
      <c r="I89" s="198">
        <f>+I88/F88</f>
        <v>1</v>
      </c>
      <c r="K89" s="176"/>
      <c r="L89" s="170"/>
      <c r="M89" s="170"/>
      <c r="N89" s="170"/>
      <c r="O89" s="170"/>
    </row>
    <row r="90" spans="1:15" ht="2.4500000000000002" customHeight="1" x14ac:dyDescent="0.3">
      <c r="K90" s="176"/>
      <c r="L90" s="170"/>
      <c r="M90" s="170"/>
      <c r="N90" s="170"/>
      <c r="O90" s="170"/>
    </row>
    <row r="91" spans="1:15" ht="15" customHeight="1" x14ac:dyDescent="0.3">
      <c r="A91" s="209" t="s">
        <v>76</v>
      </c>
      <c r="B91" s="135"/>
      <c r="C91" s="135"/>
      <c r="D91" s="135"/>
      <c r="E91" s="135"/>
      <c r="F91" s="199"/>
      <c r="G91" s="199"/>
      <c r="H91" s="199"/>
      <c r="I91" s="199"/>
      <c r="J91" s="199"/>
    </row>
    <row r="92" spans="1:15" ht="2.25" customHeight="1" x14ac:dyDescent="0.2">
      <c r="A92" s="138"/>
      <c r="B92" s="138"/>
      <c r="C92" s="138"/>
      <c r="D92" s="138"/>
      <c r="E92" s="138"/>
    </row>
    <row r="93" spans="1:15" ht="1.5" customHeight="1" x14ac:dyDescent="0.2"/>
    <row r="94" spans="1:15" x14ac:dyDescent="0.2">
      <c r="A94" s="241" t="s">
        <v>24</v>
      </c>
      <c r="B94" s="241" t="s">
        <v>8</v>
      </c>
      <c r="C94" s="241"/>
      <c r="D94" s="241"/>
      <c r="E94" s="241" t="s">
        <v>9</v>
      </c>
      <c r="F94" s="241"/>
      <c r="G94" s="241"/>
      <c r="H94" s="241" t="s">
        <v>10</v>
      </c>
      <c r="I94" s="241"/>
      <c r="J94" s="241"/>
    </row>
    <row r="95" spans="1:15" x14ac:dyDescent="0.2">
      <c r="A95" s="241"/>
      <c r="B95" s="242" t="s">
        <v>78</v>
      </c>
      <c r="C95" s="242"/>
      <c r="D95" s="200" t="s">
        <v>22</v>
      </c>
      <c r="E95" s="242" t="s">
        <v>78</v>
      </c>
      <c r="F95" s="242"/>
      <c r="G95" s="200" t="s">
        <v>22</v>
      </c>
      <c r="H95" s="242" t="s">
        <v>78</v>
      </c>
      <c r="I95" s="242"/>
      <c r="J95" s="200" t="s">
        <v>22</v>
      </c>
    </row>
    <row r="96" spans="1:15" ht="15" customHeight="1" x14ac:dyDescent="0.2">
      <c r="A96" s="254" t="s">
        <v>77</v>
      </c>
      <c r="B96" s="253" t="s">
        <v>39</v>
      </c>
      <c r="C96" s="253"/>
      <c r="D96" s="212">
        <v>1</v>
      </c>
      <c r="E96" s="253" t="s">
        <v>39</v>
      </c>
      <c r="F96" s="253"/>
      <c r="G96" s="212">
        <v>0.81</v>
      </c>
      <c r="H96" s="253" t="s">
        <v>39</v>
      </c>
      <c r="I96" s="253"/>
      <c r="J96" s="212">
        <v>0.82</v>
      </c>
    </row>
    <row r="97" spans="1:15" ht="22.5" customHeight="1" thickBot="1" x14ac:dyDescent="0.25">
      <c r="A97" s="255"/>
      <c r="B97" s="243" t="s">
        <v>84</v>
      </c>
      <c r="C97" s="243"/>
      <c r="D97" s="213">
        <v>0</v>
      </c>
      <c r="E97" s="243" t="s">
        <v>84</v>
      </c>
      <c r="F97" s="243"/>
      <c r="G97" s="213">
        <v>0.19</v>
      </c>
      <c r="H97" s="243" t="s">
        <v>84</v>
      </c>
      <c r="I97" s="243"/>
      <c r="J97" s="213">
        <v>0.18</v>
      </c>
    </row>
    <row r="98" spans="1:15" ht="15" customHeight="1" x14ac:dyDescent="0.2">
      <c r="A98" s="244" t="s">
        <v>26</v>
      </c>
      <c r="B98" s="253" t="s">
        <v>39</v>
      </c>
      <c r="C98" s="253"/>
      <c r="D98" s="212">
        <v>0.89</v>
      </c>
      <c r="E98" s="253" t="s">
        <v>39</v>
      </c>
      <c r="F98" s="253"/>
      <c r="G98" s="212">
        <v>0.83</v>
      </c>
      <c r="H98" s="253" t="s">
        <v>39</v>
      </c>
      <c r="I98" s="253"/>
      <c r="J98" s="212">
        <v>0.73</v>
      </c>
      <c r="N98" s="170"/>
      <c r="O98" s="170"/>
    </row>
    <row r="99" spans="1:15" ht="15" customHeight="1" thickBot="1" x14ac:dyDescent="0.25">
      <c r="A99" s="248"/>
      <c r="B99" s="243" t="s">
        <v>84</v>
      </c>
      <c r="C99" s="243"/>
      <c r="D99" s="214">
        <v>0.11</v>
      </c>
      <c r="E99" s="243" t="s">
        <v>84</v>
      </c>
      <c r="F99" s="243"/>
      <c r="G99" s="214">
        <v>0.17</v>
      </c>
      <c r="H99" s="243" t="s">
        <v>84</v>
      </c>
      <c r="I99" s="243"/>
      <c r="J99" s="214">
        <v>0.27</v>
      </c>
      <c r="L99" s="201"/>
      <c r="M99" s="201"/>
      <c r="N99" s="201"/>
      <c r="O99" s="201"/>
    </row>
    <row r="100" spans="1:15" ht="15" customHeight="1" x14ac:dyDescent="0.2">
      <c r="A100" s="244" t="s">
        <v>27</v>
      </c>
      <c r="B100" s="246" t="s">
        <v>39</v>
      </c>
      <c r="C100" s="246"/>
      <c r="D100" s="215">
        <v>0.9</v>
      </c>
      <c r="E100" s="246" t="s">
        <v>39</v>
      </c>
      <c r="F100" s="246"/>
      <c r="G100" s="215">
        <v>0.84</v>
      </c>
      <c r="H100" s="246" t="s">
        <v>39</v>
      </c>
      <c r="I100" s="246"/>
      <c r="J100" s="215">
        <v>0.59</v>
      </c>
      <c r="O100" s="170"/>
    </row>
    <row r="101" spans="1:15" ht="15" customHeight="1" thickBot="1" x14ac:dyDescent="0.35">
      <c r="A101" s="248"/>
      <c r="B101" s="243" t="s">
        <v>84</v>
      </c>
      <c r="C101" s="243"/>
      <c r="D101" s="213">
        <v>0.1</v>
      </c>
      <c r="E101" s="243" t="s">
        <v>84</v>
      </c>
      <c r="F101" s="243"/>
      <c r="G101" s="213">
        <v>0.16</v>
      </c>
      <c r="H101" s="243" t="s">
        <v>84</v>
      </c>
      <c r="I101" s="243"/>
      <c r="J101" s="213">
        <v>0.41</v>
      </c>
      <c r="N101" s="170"/>
      <c r="O101" s="202"/>
    </row>
    <row r="102" spans="1:15" ht="15" customHeight="1" x14ac:dyDescent="0.2">
      <c r="A102" s="244" t="s">
        <v>28</v>
      </c>
      <c r="B102" s="246" t="s">
        <v>39</v>
      </c>
      <c r="C102" s="246"/>
      <c r="D102" s="215">
        <v>0.15</v>
      </c>
      <c r="E102" s="246" t="s">
        <v>79</v>
      </c>
      <c r="F102" s="246"/>
      <c r="G102" s="215">
        <v>0.2</v>
      </c>
      <c r="H102" s="246" t="s">
        <v>79</v>
      </c>
      <c r="I102" s="246"/>
      <c r="J102" s="212">
        <v>0.13</v>
      </c>
      <c r="N102" s="170"/>
      <c r="O102" s="170"/>
    </row>
    <row r="103" spans="1:15" ht="15" customHeight="1" thickBot="1" x14ac:dyDescent="0.35">
      <c r="A103" s="245"/>
      <c r="B103" s="243" t="s">
        <v>84</v>
      </c>
      <c r="C103" s="243"/>
      <c r="D103" s="213">
        <v>0.85</v>
      </c>
      <c r="E103" s="247" t="s">
        <v>85</v>
      </c>
      <c r="F103" s="247"/>
      <c r="G103" s="213">
        <v>0.8</v>
      </c>
      <c r="H103" s="247" t="s">
        <v>85</v>
      </c>
      <c r="I103" s="247"/>
      <c r="J103" s="213">
        <v>0.87</v>
      </c>
      <c r="N103" s="176"/>
      <c r="O103" s="203"/>
    </row>
    <row r="104" spans="1:15" ht="16.5" x14ac:dyDescent="0.3">
      <c r="A104" s="164" t="s">
        <v>68</v>
      </c>
      <c r="B104" s="204"/>
      <c r="C104" s="204"/>
      <c r="D104" s="205"/>
      <c r="E104" s="204"/>
      <c r="F104" s="204"/>
      <c r="G104" s="205"/>
      <c r="H104" s="204"/>
      <c r="I104" s="204"/>
      <c r="J104" s="205"/>
      <c r="N104" s="176"/>
      <c r="O104" s="203"/>
    </row>
    <row r="105" spans="1:15" ht="11.45" customHeight="1" x14ac:dyDescent="0.25">
      <c r="A105" s="206" t="s">
        <v>80</v>
      </c>
      <c r="N105" s="170"/>
      <c r="O105" s="170"/>
    </row>
    <row r="106" spans="1:15" ht="11.45" customHeight="1" x14ac:dyDescent="0.25">
      <c r="A106" s="206" t="s">
        <v>81</v>
      </c>
    </row>
    <row r="107" spans="1:15" ht="0.6" customHeight="1" x14ac:dyDescent="0.25">
      <c r="A107" s="206"/>
      <c r="B107" s="128"/>
      <c r="C107" s="128"/>
    </row>
    <row r="108" spans="1:15" ht="11.45" customHeight="1" x14ac:dyDescent="0.25">
      <c r="A108" s="207" t="s">
        <v>65</v>
      </c>
    </row>
    <row r="109" spans="1:15" ht="11.45" customHeight="1" x14ac:dyDescent="0.2">
      <c r="A109" s="208" t="s">
        <v>89</v>
      </c>
    </row>
  </sheetData>
  <mergeCells count="49">
    <mergeCell ref="B99:C99"/>
    <mergeCell ref="A94:A95"/>
    <mergeCell ref="B94:D94"/>
    <mergeCell ref="E94:G94"/>
    <mergeCell ref="E98:F98"/>
    <mergeCell ref="A98:A99"/>
    <mergeCell ref="A96:A97"/>
    <mergeCell ref="B98:C98"/>
    <mergeCell ref="B96:C96"/>
    <mergeCell ref="B97:C97"/>
    <mergeCell ref="E97:F97"/>
    <mergeCell ref="K56:O56"/>
    <mergeCell ref="F54:G54"/>
    <mergeCell ref="E54:E55"/>
    <mergeCell ref="H95:I95"/>
    <mergeCell ref="H103:I103"/>
    <mergeCell ref="H98:I98"/>
    <mergeCell ref="E99:F99"/>
    <mergeCell ref="H99:I99"/>
    <mergeCell ref="E100:F100"/>
    <mergeCell ref="E96:F96"/>
    <mergeCell ref="H96:I96"/>
    <mergeCell ref="H97:I97"/>
    <mergeCell ref="A39:A40"/>
    <mergeCell ref="B39:C39"/>
    <mergeCell ref="A54:A55"/>
    <mergeCell ref="B54:B55"/>
    <mergeCell ref="C54:D54"/>
    <mergeCell ref="A48:I48"/>
    <mergeCell ref="B101:C101"/>
    <mergeCell ref="E101:F101"/>
    <mergeCell ref="H101:I101"/>
    <mergeCell ref="A102:A103"/>
    <mergeCell ref="B102:C102"/>
    <mergeCell ref="E102:F102"/>
    <mergeCell ref="H102:I102"/>
    <mergeCell ref="B103:C103"/>
    <mergeCell ref="E103:F103"/>
    <mergeCell ref="A100:A101"/>
    <mergeCell ref="B100:C100"/>
    <mergeCell ref="H100:I100"/>
    <mergeCell ref="B74:B75"/>
    <mergeCell ref="H94:J94"/>
    <mergeCell ref="B95:C95"/>
    <mergeCell ref="E95:F95"/>
    <mergeCell ref="A74:A75"/>
    <mergeCell ref="C74:E74"/>
    <mergeCell ref="G74:I74"/>
    <mergeCell ref="F74:F75"/>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2020</vt:lpstr>
      <vt:lpstr>'2008'!Área_de_impresión</vt:lpstr>
      <vt:lpstr>'2009'!Área_de_impresión</vt:lpstr>
      <vt:lpstr>'2020'!Área_de_impresión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user</cp:lastModifiedBy>
  <cp:lastPrinted>2020-02-14T21:59:34Z</cp:lastPrinted>
  <dcterms:created xsi:type="dcterms:W3CDTF">2009-11-04T17:21:08Z</dcterms:created>
  <dcterms:modified xsi:type="dcterms:W3CDTF">2020-07-07T23:34:05Z</dcterms:modified>
</cp:coreProperties>
</file>