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ER Cas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'ER Casos'!$A$1:$V$115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" l="1"/>
  <c r="E112" i="1" s="1"/>
  <c r="C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T91" i="1"/>
  <c r="S91" i="1"/>
  <c r="R91" i="1"/>
  <c r="Q91" i="1"/>
  <c r="P91" i="1"/>
  <c r="O91" i="1"/>
  <c r="O92" i="1" s="1"/>
  <c r="N91" i="1"/>
  <c r="M91" i="1"/>
  <c r="L91" i="1"/>
  <c r="K91" i="1"/>
  <c r="J91" i="1"/>
  <c r="I91" i="1"/>
  <c r="H91" i="1"/>
  <c r="G91" i="1"/>
  <c r="G92" i="1" s="1"/>
  <c r="F91" i="1"/>
  <c r="E91" i="1"/>
  <c r="D91" i="1"/>
  <c r="C91" i="1"/>
  <c r="B90" i="1"/>
  <c r="B89" i="1"/>
  <c r="B88" i="1"/>
  <c r="B87" i="1"/>
  <c r="B86" i="1"/>
  <c r="B85" i="1"/>
  <c r="B84" i="1"/>
  <c r="B83" i="1"/>
  <c r="B82" i="1"/>
  <c r="B81" i="1"/>
  <c r="B80" i="1"/>
  <c r="B91" i="1" s="1"/>
  <c r="B79" i="1"/>
  <c r="V68" i="1"/>
  <c r="U68" i="1"/>
  <c r="T68" i="1"/>
  <c r="T69" i="1" s="1"/>
  <c r="S68" i="1"/>
  <c r="R68" i="1"/>
  <c r="Q68" i="1"/>
  <c r="P68" i="1"/>
  <c r="O68" i="1"/>
  <c r="O69" i="1" s="1"/>
  <c r="N68" i="1"/>
  <c r="M68" i="1"/>
  <c r="F68" i="1"/>
  <c r="F69" i="1" s="1"/>
  <c r="E68" i="1"/>
  <c r="D68" i="1"/>
  <c r="C68" i="1"/>
  <c r="B67" i="1"/>
  <c r="B66" i="1"/>
  <c r="B65" i="1"/>
  <c r="B64" i="1"/>
  <c r="B63" i="1"/>
  <c r="B62" i="1"/>
  <c r="B61" i="1"/>
  <c r="B60" i="1"/>
  <c r="B59" i="1"/>
  <c r="B68" i="1" s="1"/>
  <c r="B58" i="1"/>
  <c r="B57" i="1"/>
  <c r="B56" i="1"/>
  <c r="H48" i="1"/>
  <c r="G48" i="1"/>
  <c r="L48" i="1" s="1"/>
  <c r="F48" i="1"/>
  <c r="L41" i="1" s="1"/>
  <c r="N41" i="1" s="1"/>
  <c r="E48" i="1"/>
  <c r="D48" i="1"/>
  <c r="C48" i="1"/>
  <c r="L35" i="1" s="1"/>
  <c r="B47" i="1"/>
  <c r="B46" i="1"/>
  <c r="B45" i="1"/>
  <c r="B44" i="1"/>
  <c r="B43" i="1"/>
  <c r="B42" i="1"/>
  <c r="B41" i="1"/>
  <c r="B40" i="1"/>
  <c r="B39" i="1"/>
  <c r="B38" i="1"/>
  <c r="B37" i="1"/>
  <c r="B36" i="1"/>
  <c r="B48" i="1" s="1"/>
  <c r="O28" i="1"/>
  <c r="N28" i="1"/>
  <c r="E28" i="1"/>
  <c r="D28" i="1"/>
  <c r="C28" i="1"/>
  <c r="M27" i="1"/>
  <c r="B27" i="1"/>
  <c r="M26" i="1"/>
  <c r="B26" i="1"/>
  <c r="M25" i="1"/>
  <c r="B25" i="1"/>
  <c r="M24" i="1"/>
  <c r="B24" i="1"/>
  <c r="M23" i="1"/>
  <c r="B23" i="1"/>
  <c r="M22" i="1"/>
  <c r="B22" i="1"/>
  <c r="M21" i="1"/>
  <c r="B21" i="1"/>
  <c r="M20" i="1"/>
  <c r="B20" i="1"/>
  <c r="M19" i="1"/>
  <c r="B19" i="1"/>
  <c r="M18" i="1"/>
  <c r="B18" i="1"/>
  <c r="M17" i="1"/>
  <c r="M28" i="1" s="1"/>
  <c r="B17" i="1"/>
  <c r="M16" i="1"/>
  <c r="B16" i="1"/>
  <c r="B28" i="1" s="1"/>
  <c r="N48" i="1" l="1"/>
  <c r="C29" i="1"/>
  <c r="B29" i="1"/>
  <c r="E29" i="1"/>
  <c r="D29" i="1"/>
  <c r="N35" i="1"/>
  <c r="V69" i="1"/>
  <c r="N69" i="1"/>
  <c r="U69" i="1"/>
  <c r="M69" i="1"/>
  <c r="C69" i="1"/>
  <c r="P69" i="1"/>
  <c r="B69" i="1"/>
  <c r="S69" i="1"/>
  <c r="E69" i="1"/>
  <c r="R69" i="1"/>
  <c r="D69" i="1"/>
  <c r="Q69" i="1"/>
  <c r="S92" i="1"/>
  <c r="K92" i="1"/>
  <c r="C92" i="1"/>
  <c r="R92" i="1"/>
  <c r="J92" i="1"/>
  <c r="B92" i="1"/>
  <c r="Q92" i="1"/>
  <c r="I92" i="1"/>
  <c r="T92" i="1"/>
  <c r="D92" i="1"/>
  <c r="N92" i="1"/>
  <c r="F92" i="1"/>
  <c r="M92" i="1"/>
  <c r="E92" i="1"/>
  <c r="L92" i="1"/>
  <c r="H92" i="1"/>
  <c r="P92" i="1"/>
  <c r="M29" i="1"/>
  <c r="O29" i="1"/>
  <c r="N29" i="1"/>
</calcChain>
</file>

<file path=xl/sharedStrings.xml><?xml version="1.0" encoding="utf-8"?>
<sst xmlns="http://schemas.openxmlformats.org/spreadsheetml/2006/main" count="185" uniqueCount="86">
  <si>
    <t>PROGRAMA NACIONAL CONTRA LA VIOLENCIA FAMILIAR Y SEXUAL</t>
  </si>
  <si>
    <t>REPORTE ESTADÍSTICO DE CASOS DERIVADOS AL SISTEMA LOCAL DE ATENCIÓN Y PROTECCIÓN EN ZONA RURAL</t>
  </si>
  <si>
    <t>Período: ENERO - MAYO 2018 (Preliminar)</t>
  </si>
  <si>
    <r>
      <t xml:space="preserve">SECCIÓN I : CARACTERÍSTICAS DE LAS PERSONAS VÍCTIMAS </t>
    </r>
    <r>
      <rPr>
        <b/>
        <vertAlign val="superscript"/>
        <sz val="15"/>
        <color theme="0"/>
        <rFont val="Arial"/>
        <family val="2"/>
      </rPr>
      <t>(1)</t>
    </r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</si>
  <si>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</si>
  <si>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</si>
  <si>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</si>
  <si>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</si>
  <si>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 xml:space="preserve">Mes </t>
  </si>
  <si>
    <t>Total casos</t>
  </si>
  <si>
    <t>Casos nuevos</t>
  </si>
  <si>
    <t>Casos reincidentes</t>
  </si>
  <si>
    <t>Casos reingresos</t>
  </si>
  <si>
    <t xml:space="preserve">Mujer 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</si>
  <si>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</si>
  <si>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</si>
  <si>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</si>
  <si>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</si>
  <si>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</si>
  <si>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</si>
  <si>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</si>
  <si>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</si>
  <si>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</si>
  <si>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</si>
  <si>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</si>
  <si>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</si>
  <si>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</si>
  <si>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</si>
  <si>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Porcentaje (%)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</si>
  <si>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</si>
  <si>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</si>
  <si>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</si>
  <si>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</si>
  <si>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</si>
  <si>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</si>
  <si>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</si>
  <si>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Violencia sexual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</si>
  <si>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</si>
  <si>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</si>
  <si>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</si>
  <si>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</si>
  <si>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</si>
  <si>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</si>
  <si>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</si>
  <si>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</si>
  <si>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Violencia psicológica</t>
  </si>
  <si>
    <t>Violencia física</t>
  </si>
  <si>
    <t>CEM</t>
  </si>
  <si>
    <t>Fiscalía</t>
  </si>
  <si>
    <t>Juez de Paz</t>
  </si>
  <si>
    <t>Comisaría</t>
  </si>
  <si>
    <t>Subprefecto</t>
  </si>
  <si>
    <t>Estab. de Salud</t>
  </si>
  <si>
    <t>DEMUNA</t>
  </si>
  <si>
    <t>Autoridad Comunal</t>
  </si>
  <si>
    <t>Juzgado Familia/Mixto</t>
  </si>
  <si>
    <t>Otros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</si>
  <si>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</si>
  <si>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</si>
  <si>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</si>
  <si>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Mes</t>
  </si>
  <si>
    <t>Cónyuge</t>
  </si>
  <si>
    <t>Exconyuge</t>
  </si>
  <si>
    <t>Conviviente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</si>
  <si>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</si>
  <si>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</si>
  <si>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</si>
  <si>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</si>
  <si>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</si>
  <si>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</si>
  <si>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</si>
  <si>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</si>
  <si>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</si>
  <si>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</si>
  <si>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Otro Familiar</t>
  </si>
  <si>
    <t>Otro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</si>
  <si>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</si>
  <si>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</si>
  <si>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</si>
  <si>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</si>
  <si>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</si>
  <si>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</si>
  <si>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Variación %</t>
  </si>
  <si>
    <t>Sep</t>
  </si>
  <si>
    <t>Fuente: Sistema de Registro de Casos derivados al sistema local de atención y protección en zona rural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</si>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</sst>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7.5"/>
      <color theme="0"/>
      <name val="Arial"/>
      <family val="2"/>
    </font>
    <font>
      <b/>
      <sz val="14"/>
      <color theme="0"/>
      <name val="Arial"/>
      <family val="2"/>
    </font>
    <font>
      <sz val="20"/>
      <color theme="0"/>
      <name val="Arial"/>
      <family val="2"/>
    </font>
    <font>
      <b/>
      <sz val="18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0"/>
      <color indexed="1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i/>
      <sz val="14"/>
      <name val="Arial"/>
      <family val="2"/>
    </font>
    <font>
      <b/>
      <sz val="14"/>
      <color theme="9" tint="-0.499984740745262"/>
      <name val="Arial"/>
      <family val="2"/>
    </font>
    <font>
      <i/>
      <sz val="10"/>
      <name val="Arial"/>
      <family val="2"/>
    </font>
    <font>
      <b/>
      <sz val="10"/>
      <color theme="0"/>
      <name val="Arial Narrow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i/>
      <u/>
      <sz val="10"/>
      <name val="Arial"/>
      <family val="2"/>
    </font>
    <font>
      <b/>
      <sz val="14"/>
      <color indexed="9"/>
      <name val="Arial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Calibri"/>
      <family val="2"/>
      <scheme val="minor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Lucida Sans Unicode"/>
      <family val="2"/>
    </font>
    <font>
      <sz val="11"/>
      <name val="Calibri"/>
      <family val="2"/>
      <scheme val="minor"/>
    </font>
    <font>
      <b/>
      <u/>
      <sz val="12"/>
      <color theme="9" tint="-0.499984740745262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i/>
      <u/>
      <sz val="12"/>
      <color theme="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>
      <alignment vertical="center"/>
    </xf>
  </cellStyleXfs>
  <cellXfs count="126">
    <xf numFmtId="0" fontId="0" fillId="0" borderId="0" xfId="0"/>
    <xf numFmtId="0" fontId="0" fillId="2" borderId="0" xfId="0" applyFill="1"/>
    <xf numFmtId="0" fontId="0" fillId="3" borderId="0" xfId="0" applyFill="1"/>
    <xf numFmtId="0" fontId="4" fillId="4" borderId="0" xfId="2" applyFont="1" applyFill="1" applyBorder="1" applyAlignment="1" applyProtection="1">
      <alignment horizontal="centerContinuous" vertical="center" wrapText="1"/>
    </xf>
    <xf numFmtId="0" fontId="4" fillId="4" borderId="0" xfId="2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centerContinuous" vertical="center"/>
    </xf>
    <xf numFmtId="0" fontId="6" fillId="4" borderId="0" xfId="0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 vertical="center"/>
    </xf>
    <xf numFmtId="0" fontId="8" fillId="4" borderId="0" xfId="0" applyFont="1" applyFill="1" applyBorder="1" applyAlignment="1" applyProtection="1">
      <alignment horizontal="centerContinuous" vertical="center"/>
    </xf>
    <xf numFmtId="0" fontId="9" fillId="4" borderId="0" xfId="0" applyFont="1" applyFill="1" applyBorder="1" applyAlignment="1" applyProtection="1">
      <alignment horizontal="centerContinuous"/>
    </xf>
    <xf numFmtId="0" fontId="6" fillId="4" borderId="0" xfId="0" applyFont="1" applyFill="1" applyBorder="1" applyAlignment="1" applyProtection="1">
      <alignment horizontal="centerContinuous"/>
    </xf>
    <xf numFmtId="0" fontId="10" fillId="4" borderId="0" xfId="0" applyFont="1" applyFill="1" applyBorder="1" applyAlignment="1" applyProtection="1">
      <alignment horizontal="centerContinuous"/>
    </xf>
    <xf numFmtId="0" fontId="0" fillId="2" borderId="0" xfId="0" applyFill="1" applyProtection="1"/>
    <xf numFmtId="0" fontId="11" fillId="2" borderId="0" xfId="0" applyFont="1" applyFill="1" applyProtection="1"/>
    <xf numFmtId="0" fontId="12" fillId="5" borderId="1" xfId="0" applyFont="1" applyFill="1" applyBorder="1" applyAlignment="1" applyProtection="1">
      <alignment horizontal="centerContinuous" vertical="center" wrapText="1"/>
    </xf>
    <xf numFmtId="0" fontId="6" fillId="5" borderId="2" xfId="0" applyFont="1" applyFill="1" applyBorder="1" applyAlignment="1" applyProtection="1">
      <alignment horizontal="centerContinuous" vertical="center" wrapText="1"/>
    </xf>
    <xf numFmtId="0" fontId="6" fillId="5" borderId="3" xfId="0" applyFont="1" applyFill="1" applyBorder="1" applyAlignment="1" applyProtection="1">
      <alignment horizontal="centerContinuous" vertical="center" wrapText="1"/>
    </xf>
    <xf numFmtId="0" fontId="14" fillId="3" borderId="0" xfId="0" applyFont="1" applyFill="1" applyBorder="1" applyAlignment="1" applyProtection="1">
      <alignment horizontal="centerContinuous"/>
    </xf>
    <xf numFmtId="0" fontId="15" fillId="3" borderId="0" xfId="0" applyFont="1" applyFill="1" applyBorder="1" applyAlignment="1" applyProtection="1">
      <alignment horizontal="centerContinuous"/>
    </xf>
    <xf numFmtId="0" fontId="16" fillId="3" borderId="0" xfId="0" applyFont="1" applyFill="1" applyBorder="1" applyAlignment="1" applyProtection="1">
      <alignment horizontal="centerContinuous"/>
    </xf>
    <xf numFmtId="0" fontId="16" fillId="3" borderId="0" xfId="0" applyFont="1" applyFill="1" applyBorder="1" applyAlignment="1" applyProtection="1"/>
    <xf numFmtId="0" fontId="14" fillId="3" borderId="0" xfId="0" applyFont="1" applyFill="1" applyBorder="1" applyAlignment="1" applyProtection="1">
      <alignment horizontal="centerContinuous" vertical="center" wrapText="1"/>
    </xf>
    <xf numFmtId="0" fontId="17" fillId="2" borderId="0" xfId="0" applyFont="1" applyFill="1" applyAlignment="1">
      <alignment horizontal="centerContinuous" vertical="center" wrapText="1"/>
    </xf>
    <xf numFmtId="0" fontId="0" fillId="3" borderId="0" xfId="0" applyFill="1" applyProtection="1"/>
    <xf numFmtId="0" fontId="18" fillId="6" borderId="4" xfId="0" applyFont="1" applyFill="1" applyBorder="1" applyAlignment="1" applyProtection="1">
      <alignment horizontal="center" vertical="center" wrapText="1"/>
    </xf>
    <xf numFmtId="0" fontId="18" fillId="6" borderId="5" xfId="0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3" fontId="3" fillId="2" borderId="4" xfId="0" applyNumberFormat="1" applyFont="1" applyFill="1" applyBorder="1" applyAlignment="1" applyProtection="1">
      <alignment horizontal="center" vertical="center"/>
    </xf>
    <xf numFmtId="3" fontId="3" fillId="2" borderId="5" xfId="0" applyNumberFormat="1" applyFont="1" applyFill="1" applyBorder="1" applyAlignment="1" applyProtection="1">
      <alignment horizontal="center" vertical="center"/>
    </xf>
    <xf numFmtId="3" fontId="3" fillId="3" borderId="5" xfId="0" applyNumberFormat="1" applyFont="1" applyFill="1" applyBorder="1" applyAlignment="1" applyProtection="1">
      <alignment horizontal="center" vertical="center"/>
    </xf>
    <xf numFmtId="3" fontId="3" fillId="3" borderId="4" xfId="0" applyNumberFormat="1" applyFont="1" applyFill="1" applyBorder="1" applyAlignment="1" applyProtection="1">
      <alignment horizontal="center" vertical="center"/>
    </xf>
    <xf numFmtId="0" fontId="20" fillId="7" borderId="4" xfId="0" applyFont="1" applyFill="1" applyBorder="1" applyAlignment="1" applyProtection="1">
      <alignment horizontal="center" vertical="center"/>
    </xf>
    <xf numFmtId="3" fontId="20" fillId="7" borderId="4" xfId="0" applyNumberFormat="1" applyFont="1" applyFill="1" applyBorder="1" applyAlignment="1" applyProtection="1">
      <alignment horizontal="center" vertical="center"/>
    </xf>
    <xf numFmtId="0" fontId="21" fillId="7" borderId="4" xfId="0" applyFont="1" applyFill="1" applyBorder="1" applyAlignment="1" applyProtection="1">
      <alignment horizontal="center" vertical="center"/>
    </xf>
    <xf numFmtId="164" fontId="22" fillId="7" borderId="4" xfId="1" applyNumberFormat="1" applyFont="1" applyFill="1" applyBorder="1" applyAlignment="1" applyProtection="1">
      <alignment horizontal="center" vertical="center"/>
    </xf>
    <xf numFmtId="164" fontId="22" fillId="7" borderId="5" xfId="1" applyNumberFormat="1" applyFont="1" applyFill="1" applyBorder="1" applyAlignment="1" applyProtection="1">
      <alignment horizontal="center" vertical="center"/>
    </xf>
    <xf numFmtId="9" fontId="22" fillId="7" borderId="4" xfId="1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14" fillId="3" borderId="0" xfId="0" applyFont="1" applyFill="1" applyBorder="1" applyAlignment="1" applyProtection="1">
      <alignment horizontal="centerContinuous" wrapText="1"/>
    </xf>
    <xf numFmtId="0" fontId="23" fillId="2" borderId="0" xfId="0" applyFont="1" applyFill="1" applyAlignment="1" applyProtection="1">
      <alignment horizontal="centerContinuous" vertical="center"/>
    </xf>
    <xf numFmtId="0" fontId="17" fillId="2" borderId="0" xfId="0" applyFont="1" applyFill="1" applyAlignment="1" applyProtection="1">
      <alignment horizontal="centerContinuous" vertical="center"/>
    </xf>
    <xf numFmtId="0" fontId="0" fillId="2" borderId="0" xfId="0" applyFill="1" applyAlignment="1" applyProtection="1">
      <alignment horizontal="left" vertical="center"/>
    </xf>
    <xf numFmtId="0" fontId="0" fillId="3" borderId="0" xfId="0" applyFill="1" applyAlignment="1" applyProtection="1">
      <alignment horizontal="left"/>
    </xf>
    <xf numFmtId="0" fontId="18" fillId="6" borderId="4" xfId="0" applyFont="1" applyFill="1" applyBorder="1" applyAlignment="1" applyProtection="1">
      <alignment horizontal="center" vertical="center" wrapText="1"/>
    </xf>
    <xf numFmtId="0" fontId="24" fillId="2" borderId="0" xfId="0" applyFont="1" applyFill="1" applyAlignment="1" applyProtection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24" fillId="3" borderId="0" xfId="0" applyFont="1" applyFill="1" applyBorder="1" applyAlignment="1" applyProtection="1">
      <alignment horizontal="center"/>
    </xf>
    <xf numFmtId="0" fontId="0" fillId="3" borderId="0" xfId="0" applyFill="1" applyBorder="1" applyProtection="1"/>
    <xf numFmtId="0" fontId="25" fillId="6" borderId="4" xfId="0" applyFont="1" applyFill="1" applyBorder="1" applyAlignment="1" applyProtection="1">
      <alignment horizontal="center" vertical="center" wrapText="1"/>
    </xf>
    <xf numFmtId="0" fontId="26" fillId="3" borderId="0" xfId="0" applyFont="1" applyFill="1" applyAlignment="1">
      <alignment horizontal="center"/>
    </xf>
    <xf numFmtId="3" fontId="27" fillId="3" borderId="0" xfId="0" applyNumberFormat="1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164" fontId="27" fillId="3" borderId="0" xfId="1" applyNumberFormat="1" applyFont="1" applyFill="1" applyAlignment="1">
      <alignment horizontal="center"/>
    </xf>
    <xf numFmtId="0" fontId="18" fillId="3" borderId="0" xfId="0" applyFont="1" applyFill="1" applyBorder="1" applyAlignment="1" applyProtection="1">
      <alignment horizontal="center" vertical="center" wrapText="1"/>
    </xf>
    <xf numFmtId="0" fontId="25" fillId="3" borderId="0" xfId="0" applyFont="1" applyFill="1" applyBorder="1" applyAlignment="1" applyProtection="1">
      <alignment horizontal="center" vertical="center" wrapText="1"/>
    </xf>
    <xf numFmtId="0" fontId="29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horizontal="center" vertical="center"/>
    </xf>
    <xf numFmtId="0" fontId="30" fillId="3" borderId="0" xfId="0" applyFont="1" applyFill="1"/>
    <xf numFmtId="0" fontId="0" fillId="3" borderId="0" xfId="0" applyFill="1" applyAlignment="1"/>
    <xf numFmtId="0" fontId="20" fillId="3" borderId="0" xfId="0" applyFont="1" applyFill="1" applyBorder="1" applyAlignment="1" applyProtection="1">
      <alignment horizontal="center" vertical="center"/>
    </xf>
    <xf numFmtId="3" fontId="20" fillId="3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0" fillId="2" borderId="0" xfId="0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2" borderId="0" xfId="0" applyFill="1" applyAlignment="1">
      <alignment horizontal="centerContinuous" wrapText="1"/>
    </xf>
    <xf numFmtId="0" fontId="0" fillId="3" borderId="0" xfId="0" applyFill="1" applyAlignment="1">
      <alignment horizontal="centerContinuous" wrapText="1"/>
    </xf>
    <xf numFmtId="0" fontId="0" fillId="2" borderId="0" xfId="0" applyFill="1" applyAlignment="1">
      <alignment horizontal="left"/>
    </xf>
    <xf numFmtId="0" fontId="3" fillId="2" borderId="6" xfId="0" applyFont="1" applyFill="1" applyBorder="1" applyAlignment="1" applyProtection="1">
      <alignment horizontal="center" vertical="center"/>
    </xf>
    <xf numFmtId="3" fontId="3" fillId="2" borderId="6" xfId="0" applyNumberFormat="1" applyFont="1" applyFill="1" applyBorder="1" applyAlignment="1" applyProtection="1">
      <alignment horizontal="center" vertical="center"/>
    </xf>
    <xf numFmtId="0" fontId="20" fillId="7" borderId="7" xfId="0" applyFont="1" applyFill="1" applyBorder="1" applyAlignment="1" applyProtection="1">
      <alignment horizontal="center" vertical="center"/>
    </xf>
    <xf numFmtId="3" fontId="20" fillId="7" borderId="7" xfId="0" applyNumberFormat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Continuous"/>
    </xf>
    <xf numFmtId="0" fontId="31" fillId="2" borderId="0" xfId="0" applyFont="1" applyFill="1" applyAlignment="1" applyProtection="1">
      <alignment horizontal="centerContinuous"/>
    </xf>
    <xf numFmtId="0" fontId="32" fillId="3" borderId="0" xfId="0" applyFont="1" applyFill="1" applyBorder="1" applyAlignment="1" applyProtection="1">
      <alignment horizontal="centerContinuous" vertical="center"/>
    </xf>
    <xf numFmtId="0" fontId="31" fillId="7" borderId="2" xfId="0" applyFont="1" applyFill="1" applyBorder="1" applyAlignment="1" applyProtection="1">
      <alignment horizontal="centerContinuous"/>
    </xf>
    <xf numFmtId="0" fontId="19" fillId="6" borderId="4" xfId="0" applyFont="1" applyFill="1" applyBorder="1" applyAlignment="1" applyProtection="1">
      <alignment horizontal="center" vertical="center" wrapText="1"/>
    </xf>
    <xf numFmtId="0" fontId="25" fillId="6" borderId="4" xfId="0" applyFont="1" applyFill="1" applyBorder="1" applyAlignment="1" applyProtection="1">
      <alignment horizontal="center" vertical="center" textRotation="90" wrapText="1"/>
    </xf>
    <xf numFmtId="9" fontId="3" fillId="7" borderId="4" xfId="1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Continuous" vertical="center"/>
    </xf>
    <xf numFmtId="0" fontId="16" fillId="3" borderId="0" xfId="0" applyFont="1" applyFill="1" applyBorder="1" applyAlignment="1" applyProtection="1">
      <alignment horizontal="centerContinuous" vertical="center" wrapText="1"/>
    </xf>
    <xf numFmtId="0" fontId="0" fillId="3" borderId="0" xfId="0" applyFill="1" applyAlignment="1" applyProtection="1">
      <alignment horizontal="centerContinuous" vertical="center"/>
    </xf>
    <xf numFmtId="0" fontId="0" fillId="3" borderId="0" xfId="0" applyFill="1" applyBorder="1"/>
    <xf numFmtId="0" fontId="0" fillId="0" borderId="0" xfId="0" applyAlignment="1">
      <alignment horizontal="centerContinuous" vertical="center"/>
    </xf>
    <xf numFmtId="0" fontId="33" fillId="3" borderId="0" xfId="0" applyFont="1" applyFill="1" applyBorder="1" applyAlignment="1" applyProtection="1">
      <alignment vertical="center" wrapText="1"/>
    </xf>
    <xf numFmtId="0" fontId="19" fillId="3" borderId="0" xfId="0" applyFont="1" applyFill="1" applyBorder="1" applyAlignment="1" applyProtection="1">
      <alignment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34" fillId="3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horizontal="centerContinuous" vertical="center" wrapText="1"/>
    </xf>
    <xf numFmtId="0" fontId="0" fillId="3" borderId="0" xfId="0" applyFill="1" applyBorder="1" applyAlignment="1"/>
    <xf numFmtId="0" fontId="36" fillId="3" borderId="0" xfId="0" applyFont="1" applyFill="1" applyBorder="1" applyAlignment="1">
      <alignment horizontal="center"/>
    </xf>
    <xf numFmtId="3" fontId="36" fillId="3" borderId="0" xfId="0" applyNumberFormat="1" applyFont="1" applyFill="1" applyBorder="1" applyAlignment="1">
      <alignment horizontal="center"/>
    </xf>
    <xf numFmtId="0" fontId="14" fillId="3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vertical="center" wrapText="1"/>
    </xf>
    <xf numFmtId="0" fontId="0" fillId="2" borderId="0" xfId="0" applyFill="1" applyAlignment="1"/>
    <xf numFmtId="0" fontId="33" fillId="6" borderId="4" xfId="0" applyFont="1" applyFill="1" applyBorder="1" applyAlignment="1" applyProtection="1">
      <alignment horizontal="center" vertical="center" wrapText="1"/>
    </xf>
    <xf numFmtId="0" fontId="37" fillId="3" borderId="8" xfId="3" applyFont="1" applyFill="1" applyBorder="1" applyAlignment="1">
      <alignment vertical="center" wrapText="1"/>
    </xf>
    <xf numFmtId="0" fontId="38" fillId="3" borderId="8" xfId="3" applyFont="1" applyFill="1" applyBorder="1" applyAlignment="1">
      <alignment horizontal="center" vertical="center" wrapText="1"/>
    </xf>
    <xf numFmtId="164" fontId="38" fillId="3" borderId="8" xfId="1" applyNumberFormat="1" applyFont="1" applyFill="1" applyBorder="1" applyAlignment="1">
      <alignment horizontal="center" vertical="center" wrapText="1"/>
    </xf>
    <xf numFmtId="0" fontId="37" fillId="3" borderId="9" xfId="3" applyFont="1" applyFill="1" applyBorder="1" applyAlignment="1">
      <alignment vertical="center" wrapText="1"/>
    </xf>
    <xf numFmtId="0" fontId="38" fillId="3" borderId="9" xfId="3" applyFont="1" applyFill="1" applyBorder="1" applyAlignment="1">
      <alignment horizontal="center" vertical="center" wrapText="1"/>
    </xf>
    <xf numFmtId="0" fontId="20" fillId="3" borderId="0" xfId="0" applyFont="1" applyFill="1" applyBorder="1" applyAlignment="1" applyProtection="1">
      <alignment horizontal="center" vertical="center" wrapText="1"/>
    </xf>
    <xf numFmtId="0" fontId="39" fillId="3" borderId="0" xfId="0" applyFont="1" applyFill="1" applyBorder="1" applyAlignment="1">
      <alignment horizontal="center"/>
    </xf>
    <xf numFmtId="3" fontId="39" fillId="3" borderId="0" xfId="0" applyNumberFormat="1" applyFont="1" applyFill="1" applyBorder="1" applyAlignment="1">
      <alignment horizontal="center"/>
    </xf>
    <xf numFmtId="9" fontId="36" fillId="3" borderId="0" xfId="0" applyNumberFormat="1" applyFont="1" applyFill="1" applyBorder="1" applyAlignment="1">
      <alignment horizontal="center"/>
    </xf>
    <xf numFmtId="9" fontId="36" fillId="3" borderId="0" xfId="1" applyFont="1" applyFill="1" applyBorder="1" applyAlignment="1"/>
    <xf numFmtId="0" fontId="40" fillId="3" borderId="0" xfId="0" applyFont="1" applyFill="1" applyBorder="1" applyAlignment="1">
      <alignment horizontal="center"/>
    </xf>
    <xf numFmtId="0" fontId="14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Continuous"/>
    </xf>
    <xf numFmtId="0" fontId="14" fillId="3" borderId="0" xfId="0" applyFont="1" applyFill="1" applyBorder="1" applyAlignment="1" applyProtection="1">
      <alignment vertical="center"/>
    </xf>
    <xf numFmtId="9" fontId="3" fillId="3" borderId="0" xfId="1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1" fillId="3" borderId="0" xfId="0" applyFont="1" applyFill="1" applyBorder="1" applyAlignment="1" applyProtection="1">
      <alignment horizontal="center" vertical="center"/>
    </xf>
    <xf numFmtId="0" fontId="37" fillId="3" borderId="0" xfId="3" applyFont="1" applyFill="1" applyBorder="1" applyAlignment="1">
      <alignment vertical="center" wrapText="1"/>
    </xf>
    <xf numFmtId="0" fontId="38" fillId="3" borderId="0" xfId="3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/>
    </xf>
    <xf numFmtId="164" fontId="20" fillId="7" borderId="4" xfId="1" applyNumberFormat="1" applyFont="1" applyFill="1" applyBorder="1" applyAlignment="1" applyProtection="1">
      <alignment horizontal="center" vertical="center"/>
    </xf>
    <xf numFmtId="0" fontId="35" fillId="3" borderId="0" xfId="0" applyFont="1" applyFill="1" applyBorder="1" applyAlignment="1">
      <alignment vertical="center" wrapText="1"/>
    </xf>
    <xf numFmtId="0" fontId="19" fillId="3" borderId="0" xfId="0" applyFont="1" applyFill="1" applyBorder="1" applyAlignment="1" applyProtection="1">
      <alignment vertical="center"/>
    </xf>
    <xf numFmtId="3" fontId="19" fillId="3" borderId="0" xfId="0" applyNumberFormat="1" applyFont="1" applyFill="1" applyBorder="1" applyAlignment="1" applyProtection="1">
      <alignment horizontal="center" vertical="center"/>
    </xf>
    <xf numFmtId="0" fontId="41" fillId="2" borderId="0" xfId="0" applyFont="1" applyFill="1" applyAlignment="1">
      <alignment vertical="center"/>
    </xf>
  </cellXfs>
  <cellStyles count="4">
    <cellStyle name="Normal" xfId="0" builtinId="0"/>
    <cellStyle name="Normal 2 3 2" xfId="3"/>
    <cellStyle name="Normal_Directorio CEMs - agos - 2009 - UGTAI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562</c:v>
                </c:pt>
                <c:pt idx="1">
                  <c:v>40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537</c:v>
                </c:pt>
                <c:pt idx="1">
                  <c:v>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Casos'!$C$55:$F$55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Casos'!$C$68:$F$68</c:f>
              <c:numCache>
                <c:formatCode>#,##0</c:formatCode>
                <c:ptCount val="4"/>
                <c:pt idx="0">
                  <c:v>55</c:v>
                </c:pt>
                <c:pt idx="1">
                  <c:v>252</c:v>
                </c:pt>
                <c:pt idx="2">
                  <c:v>229</c:v>
                </c:pt>
                <c:pt idx="3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2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3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4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754380</xdr:rowOff>
    </xdr:to>
    <xdr:pic>
      <xdr:nvPicPr>
        <xdr:cNvPr id="5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8054340"/>
          <a:ext cx="76962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6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34974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198120</xdr:rowOff>
    </xdr:to>
    <xdr:pic>
      <xdr:nvPicPr>
        <xdr:cNvPr id="7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584180"/>
          <a:ext cx="6324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30480</xdr:rowOff>
    </xdr:to>
    <xdr:pic>
      <xdr:nvPicPr>
        <xdr:cNvPr id="8" name="Imagen 2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526280"/>
          <a:ext cx="35052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9" name="Flecha derecha 8"/>
        <xdr:cNvSpPr/>
      </xdr:nvSpPr>
      <xdr:spPr>
        <a:xfrm>
          <a:off x="4609724" y="5266674"/>
          <a:ext cx="501852" cy="22972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0" name="Flecha derecha 9"/>
        <xdr:cNvSpPr/>
      </xdr:nvSpPr>
      <xdr:spPr>
        <a:xfrm>
          <a:off x="13175654" y="5253988"/>
          <a:ext cx="517955" cy="24241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1" name="Flecha derecha 10"/>
        <xdr:cNvSpPr/>
      </xdr:nvSpPr>
      <xdr:spPr>
        <a:xfrm>
          <a:off x="6916302" y="9790283"/>
          <a:ext cx="263599" cy="306927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2" name="CuadroTexto 11"/>
        <xdr:cNvSpPr txBox="1"/>
      </xdr:nvSpPr>
      <xdr:spPr>
        <a:xfrm>
          <a:off x="8376845" y="8166852"/>
          <a:ext cx="4138723" cy="6756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3" name="CuadroTexto 12"/>
        <xdr:cNvSpPr txBox="1"/>
      </xdr:nvSpPr>
      <xdr:spPr>
        <a:xfrm>
          <a:off x="8377393" y="9411970"/>
          <a:ext cx="4138723" cy="59663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4" name="CuadroTexto 13"/>
        <xdr:cNvSpPr txBox="1"/>
      </xdr:nvSpPr>
      <xdr:spPr>
        <a:xfrm>
          <a:off x="8403974" y="10681971"/>
          <a:ext cx="4138723" cy="60821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5" name="Conector recto 14"/>
        <xdr:cNvCxnSpPr/>
      </xdr:nvCxnSpPr>
      <xdr:spPr>
        <a:xfrm flipV="1">
          <a:off x="7083410" y="9215061"/>
          <a:ext cx="5766925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6" name="Conector recto 15"/>
        <xdr:cNvCxnSpPr/>
      </xdr:nvCxnSpPr>
      <xdr:spPr>
        <a:xfrm flipV="1">
          <a:off x="7118852" y="10484588"/>
          <a:ext cx="5766925" cy="567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53</xdr:row>
      <xdr:rowOff>7620</xdr:rowOff>
    </xdr:from>
    <xdr:to>
      <xdr:col>10</xdr:col>
      <xdr:colOff>845820</xdr:colOff>
      <xdr:row>68</xdr:row>
      <xdr:rowOff>83820</xdr:rowOff>
    </xdr:to>
    <xdr:graphicFrame macro="">
      <xdr:nvGraphicFramePr>
        <xdr:cNvPr id="17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59</xdr:row>
      <xdr:rowOff>132167</xdr:rowOff>
    </xdr:from>
    <xdr:to>
      <xdr:col>6</xdr:col>
      <xdr:colOff>341069</xdr:colOff>
      <xdr:row>61</xdr:row>
      <xdr:rowOff>314</xdr:rowOff>
    </xdr:to>
    <xdr:sp macro="" textlink="">
      <xdr:nvSpPr>
        <xdr:cNvPr id="18" name="Flecha derecha 17"/>
        <xdr:cNvSpPr/>
      </xdr:nvSpPr>
      <xdr:spPr>
        <a:xfrm>
          <a:off x="5238041" y="14480627"/>
          <a:ext cx="277008" cy="233907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107500</xdr:rowOff>
    </xdr:to>
    <xdr:pic>
      <xdr:nvPicPr>
        <xdr:cNvPr id="19" name="Imagen 18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2677" y="5698808"/>
          <a:ext cx="431660" cy="855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yo%202018\BE%20May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 t="str">
            <v>Casos nuevos</v>
          </cell>
          <cell r="D15" t="str">
            <v>Casos reincidentes</v>
          </cell>
          <cell r="E15" t="str">
            <v>Casos reingresos</v>
          </cell>
          <cell r="N15" t="str">
            <v xml:space="preserve">Mujer </v>
          </cell>
          <cell r="O15" t="str">
            <v>Hombre</v>
          </cell>
        </row>
        <row r="28">
          <cell r="C28">
            <v>562</v>
          </cell>
          <cell r="D28">
            <v>40</v>
          </cell>
          <cell r="E28">
            <v>9</v>
          </cell>
          <cell r="N28">
            <v>537</v>
          </cell>
          <cell r="O28">
            <v>74</v>
          </cell>
        </row>
        <row r="55">
          <cell r="C55" t="str">
            <v>Violencia económica</v>
          </cell>
          <cell r="D55" t="str">
            <v>Violencia psicológica</v>
          </cell>
          <cell r="E55" t="str">
            <v>Violencia física</v>
          </cell>
          <cell r="F55" t="str">
            <v>Violencia sexual</v>
          </cell>
        </row>
        <row r="68">
          <cell r="C68">
            <v>55</v>
          </cell>
          <cell r="D68">
            <v>252</v>
          </cell>
          <cell r="E68">
            <v>229</v>
          </cell>
          <cell r="F68">
            <v>75</v>
          </cell>
        </row>
      </sheetData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W124"/>
  <sheetViews>
    <sheetView tabSelected="1" view="pageBreakPreview" zoomScale="80" zoomScaleNormal="70" zoomScaleSheetLayoutView="80" workbookViewId="0">
      <selection activeCell="H19" sqref="H19"/>
    </sheetView>
  </sheetViews>
  <sheetFormatPr baseColWidth="10" defaultRowHeight="14.4" x14ac:dyDescent="0.3"/>
  <cols>
    <col min="1" max="1" width="11.6640625" customWidth="1"/>
    <col min="3" max="3" width="13.33203125" customWidth="1"/>
    <col min="4" max="4" width="12.44140625" customWidth="1"/>
    <col min="5" max="5" width="13.33203125" customWidth="1"/>
    <col min="6" max="6" width="13.109375" customWidth="1"/>
    <col min="7" max="7" width="13.33203125" customWidth="1"/>
    <col min="9" max="10" width="12.5546875" customWidth="1"/>
    <col min="11" max="11" width="13.6640625" customWidth="1"/>
    <col min="12" max="12" width="12.5546875" customWidth="1"/>
    <col min="13" max="13" width="14.6640625" customWidth="1"/>
    <col min="16" max="16" width="13" customWidth="1"/>
    <col min="17" max="17" width="13.109375" customWidth="1"/>
    <col min="21" max="21" width="14.88671875" customWidth="1"/>
    <col min="22" max="22" width="13.6640625" style="2" customWidth="1"/>
  </cols>
  <sheetData>
    <row r="1" spans="1:22" ht="23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ht="5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2" ht="15" customHeight="1" x14ac:dyDescent="0.3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5" customHeight="1" x14ac:dyDescent="0.3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  <c r="S5" s="7"/>
      <c r="T5" s="7"/>
      <c r="U5" s="7"/>
      <c r="V5" s="7"/>
    </row>
    <row r="6" spans="1:22" ht="15" customHeight="1" x14ac:dyDescent="0.3">
      <c r="A6" s="5"/>
      <c r="B6" s="6"/>
      <c r="C6" s="6"/>
      <c r="D6" s="6"/>
      <c r="E6" s="6"/>
      <c r="F6" s="6"/>
      <c r="G6" s="6"/>
      <c r="H6" s="6"/>
      <c r="I6" s="6"/>
      <c r="J6" s="8"/>
      <c r="K6" s="6"/>
      <c r="L6" s="6"/>
      <c r="M6" s="6"/>
      <c r="N6" s="6"/>
      <c r="O6" s="6"/>
      <c r="P6" s="6"/>
      <c r="Q6" s="7"/>
      <c r="R6" s="7"/>
      <c r="S6" s="7"/>
      <c r="T6" s="7"/>
      <c r="U6" s="7"/>
      <c r="V6" s="7"/>
    </row>
    <row r="7" spans="1:22" ht="15" customHeight="1" x14ac:dyDescent="0.3">
      <c r="A7" s="6" t="s">
        <v>2</v>
      </c>
      <c r="B7" s="5"/>
      <c r="C7" s="9"/>
      <c r="D7" s="10"/>
      <c r="E7" s="10"/>
      <c r="F7" s="10"/>
      <c r="G7" s="10"/>
      <c r="H7" s="9"/>
      <c r="I7" s="9"/>
      <c r="J7" s="9"/>
      <c r="K7" s="10"/>
      <c r="L7" s="10"/>
      <c r="M7" s="10"/>
      <c r="N7" s="10"/>
      <c r="O7" s="10"/>
      <c r="P7" s="9"/>
      <c r="Q7" s="11"/>
      <c r="R7" s="11"/>
      <c r="S7" s="11"/>
      <c r="T7" s="11"/>
      <c r="U7" s="11"/>
      <c r="V7" s="7"/>
    </row>
    <row r="8" spans="1:22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  <c r="O8" s="12"/>
      <c r="P8" s="12"/>
      <c r="Q8" s="12"/>
      <c r="R8" s="12"/>
      <c r="S8" s="12"/>
      <c r="T8" s="12"/>
      <c r="U8" s="2"/>
    </row>
    <row r="9" spans="1:22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2"/>
    </row>
    <row r="10" spans="1:22" ht="21" x14ac:dyDescent="0.3">
      <c r="A10" s="14" t="s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Q10" s="15"/>
      <c r="R10" s="15"/>
      <c r="S10" s="15"/>
      <c r="T10" s="15"/>
      <c r="U10" s="15"/>
      <c r="V10" s="15"/>
    </row>
    <row r="11" spans="1:2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</row>
    <row r="12" spans="1:22" ht="17.399999999999999" x14ac:dyDescent="0.3">
      <c r="A12" s="17" t="s">
        <v>4</v>
      </c>
      <c r="B12" s="18"/>
      <c r="C12" s="18"/>
      <c r="D12" s="18"/>
      <c r="E12" s="19"/>
      <c r="F12" s="20"/>
      <c r="G12" s="20"/>
      <c r="H12" s="20"/>
      <c r="I12" s="20"/>
      <c r="J12" s="20"/>
      <c r="L12" s="17" t="s">
        <v>5</v>
      </c>
      <c r="M12" s="18"/>
      <c r="N12" s="18"/>
      <c r="O12" s="18"/>
      <c r="P12" s="20"/>
      <c r="Q12" s="2"/>
      <c r="R12" s="2"/>
      <c r="S12" s="2"/>
      <c r="T12" s="2"/>
      <c r="U12" s="2"/>
    </row>
    <row r="13" spans="1:22" ht="62.4" x14ac:dyDescent="0.3">
      <c r="A13" s="21" t="s">
        <v>6</v>
      </c>
      <c r="B13" s="22"/>
      <c r="C13" s="22"/>
      <c r="D13" s="22"/>
      <c r="E13" s="19"/>
      <c r="F13" s="20"/>
      <c r="G13" s="20"/>
      <c r="H13" s="20"/>
      <c r="I13" s="20"/>
      <c r="J13" s="20"/>
      <c r="K13" s="2"/>
      <c r="L13" s="21" t="s">
        <v>7</v>
      </c>
      <c r="M13" s="22"/>
      <c r="N13" s="22"/>
      <c r="O13" s="22"/>
      <c r="P13" s="20"/>
      <c r="Q13" s="2"/>
      <c r="R13" s="2"/>
      <c r="S13" s="2"/>
      <c r="T13" s="2"/>
      <c r="U13" s="2"/>
    </row>
    <row r="14" spans="1:22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2"/>
      <c r="L14" s="12"/>
      <c r="M14" s="12"/>
      <c r="N14" s="12"/>
      <c r="O14" s="12"/>
      <c r="P14" s="23"/>
      <c r="Q14" s="2"/>
      <c r="R14" s="2"/>
      <c r="S14" s="2"/>
      <c r="T14" s="2"/>
      <c r="U14" s="2"/>
    </row>
    <row r="15" spans="1:22" ht="27.6" x14ac:dyDescent="0.3">
      <c r="A15" s="24" t="s">
        <v>8</v>
      </c>
      <c r="B15" s="24" t="s">
        <v>9</v>
      </c>
      <c r="C15" s="24" t="s">
        <v>10</v>
      </c>
      <c r="D15" s="25" t="s">
        <v>11</v>
      </c>
      <c r="E15" s="25" t="s">
        <v>12</v>
      </c>
      <c r="F15" s="12"/>
      <c r="G15" s="12"/>
      <c r="H15" s="12"/>
      <c r="I15" s="12"/>
      <c r="J15" s="12"/>
      <c r="K15" s="2"/>
      <c r="L15" s="26" t="s">
        <v>8</v>
      </c>
      <c r="M15" s="24" t="s">
        <v>9</v>
      </c>
      <c r="N15" s="24" t="s">
        <v>13</v>
      </c>
      <c r="O15" s="24" t="s">
        <v>14</v>
      </c>
      <c r="P15" s="23"/>
      <c r="Q15" s="2"/>
      <c r="R15" s="2"/>
      <c r="S15" s="2"/>
      <c r="T15" s="2"/>
      <c r="U15" s="2"/>
    </row>
    <row r="16" spans="1:22" x14ac:dyDescent="0.3">
      <c r="A16" s="27" t="s">
        <v>15</v>
      </c>
      <c r="B16" s="28">
        <f>+SUM(C16:E16)</f>
        <v>110</v>
      </c>
      <c r="C16" s="28">
        <v>94</v>
      </c>
      <c r="D16" s="29">
        <v>11</v>
      </c>
      <c r="E16" s="29">
        <v>5</v>
      </c>
      <c r="F16" s="12"/>
      <c r="G16" s="12"/>
      <c r="H16" s="12"/>
      <c r="I16" s="12"/>
      <c r="J16" s="12"/>
      <c r="K16" s="2"/>
      <c r="L16" s="27" t="s">
        <v>15</v>
      </c>
      <c r="M16" s="28">
        <f>+N16+O16</f>
        <v>110</v>
      </c>
      <c r="N16" s="28">
        <v>94</v>
      </c>
      <c r="O16" s="28">
        <v>16</v>
      </c>
      <c r="P16" s="23"/>
      <c r="Q16" s="2"/>
      <c r="R16" s="2"/>
      <c r="S16" s="2"/>
      <c r="T16" s="2"/>
      <c r="U16" s="2"/>
    </row>
    <row r="17" spans="1:21" x14ac:dyDescent="0.3">
      <c r="A17" s="27" t="s">
        <v>16</v>
      </c>
      <c r="B17" s="28">
        <f t="shared" ref="B17:B27" si="0">+SUM(C17:E17)</f>
        <v>104</v>
      </c>
      <c r="C17" s="28">
        <v>100</v>
      </c>
      <c r="D17" s="29">
        <v>3</v>
      </c>
      <c r="E17" s="29">
        <v>1</v>
      </c>
      <c r="F17" s="12"/>
      <c r="G17" s="12"/>
      <c r="H17" s="12"/>
      <c r="I17" s="12"/>
      <c r="J17" s="12"/>
      <c r="K17" s="2"/>
      <c r="L17" s="27" t="s">
        <v>16</v>
      </c>
      <c r="M17" s="28">
        <f t="shared" ref="M17:M27" si="1">+N17+O17</f>
        <v>104</v>
      </c>
      <c r="N17" s="28">
        <v>99</v>
      </c>
      <c r="O17" s="28">
        <v>5</v>
      </c>
      <c r="P17" s="23"/>
      <c r="Q17" s="2"/>
      <c r="R17" s="2"/>
      <c r="S17" s="2"/>
      <c r="T17" s="2"/>
      <c r="U17" s="2"/>
    </row>
    <row r="18" spans="1:21" x14ac:dyDescent="0.3">
      <c r="A18" s="27" t="s">
        <v>17</v>
      </c>
      <c r="B18" s="28">
        <f t="shared" si="0"/>
        <v>120</v>
      </c>
      <c r="C18" s="28">
        <v>116</v>
      </c>
      <c r="D18" s="29">
        <v>4</v>
      </c>
      <c r="E18" s="29">
        <v>0</v>
      </c>
      <c r="F18" s="12"/>
      <c r="G18" s="12"/>
      <c r="H18" s="12"/>
      <c r="I18" s="12"/>
      <c r="J18" s="12"/>
      <c r="K18" s="2"/>
      <c r="L18" s="27" t="s">
        <v>17</v>
      </c>
      <c r="M18" s="28">
        <f t="shared" si="1"/>
        <v>120</v>
      </c>
      <c r="N18" s="28">
        <v>105</v>
      </c>
      <c r="O18" s="28">
        <v>15</v>
      </c>
      <c r="P18" s="23"/>
      <c r="Q18" s="2"/>
      <c r="R18" s="2"/>
      <c r="S18" s="2"/>
      <c r="T18" s="2"/>
      <c r="U18" s="2"/>
    </row>
    <row r="19" spans="1:21" x14ac:dyDescent="0.3">
      <c r="A19" s="27" t="s">
        <v>18</v>
      </c>
      <c r="B19" s="28">
        <f t="shared" si="0"/>
        <v>165</v>
      </c>
      <c r="C19" s="28">
        <v>149</v>
      </c>
      <c r="D19" s="29">
        <v>13</v>
      </c>
      <c r="E19" s="29">
        <v>3</v>
      </c>
      <c r="F19" s="12"/>
      <c r="G19" s="12"/>
      <c r="H19" s="12"/>
      <c r="I19" s="12"/>
      <c r="J19" s="12"/>
      <c r="K19" s="2"/>
      <c r="L19" s="27" t="s">
        <v>18</v>
      </c>
      <c r="M19" s="28">
        <f t="shared" si="1"/>
        <v>165</v>
      </c>
      <c r="N19" s="28">
        <v>138</v>
      </c>
      <c r="O19" s="28">
        <v>27</v>
      </c>
      <c r="P19" s="23"/>
      <c r="Q19" s="2"/>
      <c r="R19" s="2"/>
      <c r="S19" s="2"/>
      <c r="T19" s="2"/>
      <c r="U19" s="2"/>
    </row>
    <row r="20" spans="1:21" x14ac:dyDescent="0.3">
      <c r="A20" s="27" t="s">
        <v>19</v>
      </c>
      <c r="B20" s="28">
        <f t="shared" si="0"/>
        <v>112</v>
      </c>
      <c r="C20" s="28">
        <v>103</v>
      </c>
      <c r="D20" s="30">
        <v>9</v>
      </c>
      <c r="E20" s="30">
        <v>0</v>
      </c>
      <c r="F20" s="12"/>
      <c r="G20" s="12"/>
      <c r="H20" s="12"/>
      <c r="I20" s="12"/>
      <c r="J20" s="12"/>
      <c r="K20" s="2"/>
      <c r="L20" s="27" t="s">
        <v>19</v>
      </c>
      <c r="M20" s="28">
        <f t="shared" si="1"/>
        <v>112</v>
      </c>
      <c r="N20" s="28">
        <v>101</v>
      </c>
      <c r="O20" s="28">
        <v>11</v>
      </c>
      <c r="P20" s="23"/>
      <c r="Q20" s="2"/>
      <c r="R20" s="2"/>
      <c r="S20" s="2"/>
      <c r="T20" s="2"/>
      <c r="U20" s="2"/>
    </row>
    <row r="21" spans="1:21" x14ac:dyDescent="0.3">
      <c r="A21" s="27" t="s">
        <v>20</v>
      </c>
      <c r="B21" s="28">
        <f t="shared" si="0"/>
        <v>0</v>
      </c>
      <c r="C21" s="28"/>
      <c r="D21" s="30"/>
      <c r="E21" s="30"/>
      <c r="F21" s="12"/>
      <c r="G21" s="12"/>
      <c r="H21" s="12"/>
      <c r="I21" s="12"/>
      <c r="J21" s="12"/>
      <c r="K21" s="2"/>
      <c r="L21" s="27" t="s">
        <v>20</v>
      </c>
      <c r="M21" s="28">
        <f t="shared" si="1"/>
        <v>0</v>
      </c>
      <c r="N21" s="28"/>
      <c r="O21" s="28"/>
      <c r="P21" s="23"/>
      <c r="Q21" s="2"/>
      <c r="R21" s="2"/>
      <c r="S21" s="2"/>
      <c r="T21" s="2"/>
      <c r="U21" s="2"/>
    </row>
    <row r="22" spans="1:21" x14ac:dyDescent="0.3">
      <c r="A22" s="27" t="s">
        <v>21</v>
      </c>
      <c r="B22" s="28">
        <f t="shared" si="0"/>
        <v>0</v>
      </c>
      <c r="C22" s="28"/>
      <c r="D22" s="30"/>
      <c r="E22" s="30"/>
      <c r="F22" s="12"/>
      <c r="G22" s="12"/>
      <c r="H22" s="12"/>
      <c r="I22" s="12"/>
      <c r="J22" s="12"/>
      <c r="K22" s="2"/>
      <c r="L22" s="27" t="s">
        <v>21</v>
      </c>
      <c r="M22" s="28">
        <f t="shared" si="1"/>
        <v>0</v>
      </c>
      <c r="N22" s="28"/>
      <c r="O22" s="28"/>
      <c r="P22" s="23"/>
      <c r="Q22" s="2"/>
      <c r="R22" s="2"/>
      <c r="S22" s="2"/>
      <c r="T22" s="2"/>
      <c r="U22" s="2"/>
    </row>
    <row r="23" spans="1:21" x14ac:dyDescent="0.3">
      <c r="A23" s="27" t="s">
        <v>22</v>
      </c>
      <c r="B23" s="28">
        <f t="shared" si="0"/>
        <v>0</v>
      </c>
      <c r="C23" s="31"/>
      <c r="D23" s="30"/>
      <c r="E23" s="30"/>
      <c r="F23" s="12"/>
      <c r="G23" s="12"/>
      <c r="H23" s="12"/>
      <c r="I23" s="12"/>
      <c r="J23" s="12"/>
      <c r="K23" s="2"/>
      <c r="L23" s="27" t="s">
        <v>22</v>
      </c>
      <c r="M23" s="28">
        <f t="shared" si="1"/>
        <v>0</v>
      </c>
      <c r="N23" s="28"/>
      <c r="O23" s="28"/>
      <c r="P23" s="23"/>
      <c r="Q23" s="2"/>
      <c r="R23" s="2"/>
      <c r="S23" s="2"/>
      <c r="T23" s="2"/>
      <c r="U23" s="2"/>
    </row>
    <row r="24" spans="1:21" x14ac:dyDescent="0.3">
      <c r="A24" s="27" t="s">
        <v>23</v>
      </c>
      <c r="B24" s="28">
        <f t="shared" si="0"/>
        <v>0</v>
      </c>
      <c r="C24" s="31"/>
      <c r="D24" s="30"/>
      <c r="E24" s="30"/>
      <c r="F24" s="12"/>
      <c r="G24" s="12"/>
      <c r="H24" s="12"/>
      <c r="I24" s="12"/>
      <c r="J24" s="12"/>
      <c r="K24" s="2"/>
      <c r="L24" s="27" t="s">
        <v>23</v>
      </c>
      <c r="M24" s="28">
        <f t="shared" si="1"/>
        <v>0</v>
      </c>
      <c r="N24" s="28"/>
      <c r="O24" s="28"/>
      <c r="P24" s="23"/>
      <c r="Q24" s="2"/>
      <c r="R24" s="2"/>
      <c r="S24" s="2"/>
      <c r="T24" s="2"/>
      <c r="U24" s="2"/>
    </row>
    <row r="25" spans="1:21" x14ac:dyDescent="0.3">
      <c r="A25" s="27" t="s">
        <v>24</v>
      </c>
      <c r="B25" s="28">
        <f t="shared" si="0"/>
        <v>0</v>
      </c>
      <c r="C25" s="31"/>
      <c r="D25" s="30"/>
      <c r="E25" s="30"/>
      <c r="F25" s="12"/>
      <c r="G25" s="12"/>
      <c r="H25" s="12"/>
      <c r="I25" s="12"/>
      <c r="J25" s="12"/>
      <c r="K25" s="2"/>
      <c r="L25" s="27" t="s">
        <v>24</v>
      </c>
      <c r="M25" s="28">
        <f t="shared" si="1"/>
        <v>0</v>
      </c>
      <c r="N25" s="28"/>
      <c r="O25" s="28"/>
      <c r="P25" s="23"/>
      <c r="Q25" s="2"/>
      <c r="R25" s="2"/>
      <c r="S25" s="2"/>
      <c r="T25" s="2"/>
      <c r="U25" s="2"/>
    </row>
    <row r="26" spans="1:21" x14ac:dyDescent="0.3">
      <c r="A26" s="27" t="s">
        <v>25</v>
      </c>
      <c r="B26" s="28">
        <f t="shared" si="0"/>
        <v>0</v>
      </c>
      <c r="C26" s="31"/>
      <c r="D26" s="30"/>
      <c r="E26" s="30"/>
      <c r="F26" s="12"/>
      <c r="G26" s="12"/>
      <c r="H26" s="12"/>
      <c r="I26" s="12"/>
      <c r="J26" s="12"/>
      <c r="K26" s="2"/>
      <c r="L26" s="27" t="s">
        <v>25</v>
      </c>
      <c r="M26" s="28">
        <f t="shared" si="1"/>
        <v>0</v>
      </c>
      <c r="N26" s="28"/>
      <c r="O26" s="28"/>
      <c r="P26" s="23"/>
      <c r="Q26" s="2"/>
      <c r="R26" s="2"/>
      <c r="S26" s="2"/>
      <c r="T26" s="2"/>
      <c r="U26" s="2"/>
    </row>
    <row r="27" spans="1:21" x14ac:dyDescent="0.3">
      <c r="A27" s="27" t="s">
        <v>26</v>
      </c>
      <c r="B27" s="28">
        <f t="shared" si="0"/>
        <v>0</v>
      </c>
      <c r="C27" s="28"/>
      <c r="D27" s="29"/>
      <c r="E27" s="29"/>
      <c r="F27" s="12"/>
      <c r="G27" s="12"/>
      <c r="H27" s="12"/>
      <c r="I27" s="12"/>
      <c r="J27" s="12"/>
      <c r="K27" s="2"/>
      <c r="L27" s="27" t="s">
        <v>26</v>
      </c>
      <c r="M27" s="28">
        <f t="shared" si="1"/>
        <v>0</v>
      </c>
      <c r="N27" s="28"/>
      <c r="O27" s="28"/>
      <c r="P27" s="23"/>
      <c r="Q27" s="2"/>
      <c r="R27" s="2"/>
      <c r="S27" s="2"/>
      <c r="T27" s="2"/>
      <c r="U27" s="2"/>
    </row>
    <row r="28" spans="1:21" x14ac:dyDescent="0.3">
      <c r="A28" s="32" t="s">
        <v>27</v>
      </c>
      <c r="B28" s="33">
        <f>+SUM(B16:B27)</f>
        <v>611</v>
      </c>
      <c r="C28" s="33">
        <f>+SUM(C16:C27)</f>
        <v>562</v>
      </c>
      <c r="D28" s="33">
        <f>+SUM(D16:D27)</f>
        <v>40</v>
      </c>
      <c r="E28" s="33">
        <f>+SUM(E16:E27)</f>
        <v>9</v>
      </c>
      <c r="F28" s="12"/>
      <c r="G28" s="12"/>
      <c r="H28" s="12"/>
      <c r="I28" s="12"/>
      <c r="J28" s="12"/>
      <c r="K28" s="2"/>
      <c r="L28" s="32" t="s">
        <v>27</v>
      </c>
      <c r="M28" s="33">
        <f>+SUM(M16:M27)</f>
        <v>611</v>
      </c>
      <c r="N28" s="33">
        <f>+SUM(N16:N27)</f>
        <v>537</v>
      </c>
      <c r="O28" s="33">
        <f>+SUM(O16:O27)</f>
        <v>74</v>
      </c>
      <c r="P28" s="23"/>
      <c r="Q28" s="2"/>
      <c r="R28" s="2"/>
      <c r="S28" s="2"/>
      <c r="T28" s="2"/>
      <c r="U28" s="2"/>
    </row>
    <row r="29" spans="1:21" x14ac:dyDescent="0.3">
      <c r="A29" s="34" t="s">
        <v>28</v>
      </c>
      <c r="B29" s="35">
        <f>+B28/B28</f>
        <v>1</v>
      </c>
      <c r="C29" s="35">
        <f>+C28/B28</f>
        <v>0.91980360065466449</v>
      </c>
      <c r="D29" s="36">
        <f>+D28/B28</f>
        <v>6.5466448445171854E-2</v>
      </c>
      <c r="E29" s="36">
        <f>+E28/B28</f>
        <v>1.4729950900163666E-2</v>
      </c>
      <c r="F29" s="12"/>
      <c r="G29" s="12"/>
      <c r="H29" s="12"/>
      <c r="I29" s="12"/>
      <c r="J29" s="12"/>
      <c r="K29" s="2"/>
      <c r="L29" s="34" t="s">
        <v>28</v>
      </c>
      <c r="M29" s="37">
        <f>+M28/M28</f>
        <v>1</v>
      </c>
      <c r="N29" s="37">
        <f>+N28/M28</f>
        <v>0.8788870703764321</v>
      </c>
      <c r="O29" s="37">
        <f>+O28/M28</f>
        <v>0.12111292962356793</v>
      </c>
      <c r="P29" s="23"/>
      <c r="Q29" s="2"/>
      <c r="R29" s="2"/>
      <c r="S29" s="2"/>
      <c r="T29" s="2"/>
      <c r="U29" s="2"/>
    </row>
    <row r="30" spans="1:2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2"/>
      <c r="R30" s="2"/>
      <c r="S30" s="2"/>
      <c r="T30" s="2"/>
      <c r="U30" s="2"/>
    </row>
    <row r="31" spans="1:21" ht="15.6" x14ac:dyDescent="0.3">
      <c r="A31" s="38" t="s">
        <v>29</v>
      </c>
      <c r="B31" s="39"/>
      <c r="C31" s="39"/>
      <c r="D31" s="39"/>
      <c r="E31" s="39"/>
      <c r="F31" s="39"/>
      <c r="G31" s="39"/>
      <c r="H31" s="39"/>
      <c r="I31" s="12"/>
      <c r="J31" s="12"/>
      <c r="K31" s="12"/>
      <c r="L31" s="12"/>
      <c r="M31" s="12"/>
      <c r="N31" s="12"/>
      <c r="O31" s="12"/>
      <c r="P31" s="40"/>
      <c r="Q31" s="40"/>
      <c r="R31" s="40"/>
      <c r="S31" s="40"/>
      <c r="T31" s="40"/>
      <c r="U31" s="2"/>
    </row>
    <row r="32" spans="1:21" ht="31.2" x14ac:dyDescent="0.3">
      <c r="A32" s="21" t="s">
        <v>30</v>
      </c>
      <c r="B32" s="41"/>
      <c r="C32" s="41"/>
      <c r="D32" s="41"/>
      <c r="E32" s="41"/>
      <c r="F32" s="41"/>
      <c r="G32" s="41"/>
      <c r="H32" s="42"/>
      <c r="I32" s="43"/>
      <c r="J32" s="44"/>
      <c r="K32" s="44"/>
      <c r="L32" s="44"/>
      <c r="M32" s="44"/>
      <c r="N32" s="44"/>
      <c r="O32" s="23"/>
      <c r="P32" s="40"/>
      <c r="Q32" s="40"/>
      <c r="R32" s="40"/>
      <c r="S32" s="40"/>
      <c r="T32" s="40"/>
      <c r="U32" s="2"/>
    </row>
    <row r="33" spans="1:22" ht="15.6" x14ac:dyDescent="0.3">
      <c r="A33" s="21"/>
      <c r="B33" s="41"/>
      <c r="C33" s="41"/>
      <c r="D33" s="41"/>
      <c r="E33" s="41"/>
      <c r="F33" s="41"/>
      <c r="G33" s="41"/>
      <c r="H33" s="42"/>
      <c r="I33" s="43"/>
      <c r="J33" s="44"/>
      <c r="K33" s="44"/>
      <c r="L33" s="44"/>
      <c r="M33" s="44"/>
      <c r="N33" s="44"/>
      <c r="O33" s="23"/>
      <c r="P33" s="40"/>
      <c r="Q33" s="40"/>
      <c r="R33" s="40"/>
      <c r="S33" s="40"/>
      <c r="T33" s="40"/>
      <c r="U33" s="2"/>
    </row>
    <row r="34" spans="1:22" ht="43.95" customHeight="1" x14ac:dyDescent="0.3">
      <c r="A34" s="45" t="s">
        <v>8</v>
      </c>
      <c r="B34" s="45" t="s">
        <v>9</v>
      </c>
      <c r="C34" s="45" t="s">
        <v>31</v>
      </c>
      <c r="D34" s="45"/>
      <c r="E34" s="45" t="s">
        <v>32</v>
      </c>
      <c r="F34" s="45"/>
      <c r="G34" s="45" t="s">
        <v>33</v>
      </c>
      <c r="H34" s="45"/>
      <c r="I34" s="46"/>
      <c r="J34" s="47"/>
      <c r="K34" s="47"/>
      <c r="L34" s="48"/>
      <c r="M34" s="48"/>
      <c r="N34" s="48"/>
      <c r="O34" s="48"/>
      <c r="P34" s="49"/>
      <c r="Q34" s="49"/>
      <c r="R34" s="49"/>
      <c r="S34" s="50"/>
      <c r="T34" s="50"/>
      <c r="U34" s="2"/>
    </row>
    <row r="35" spans="1:22" ht="67.2" customHeight="1" x14ac:dyDescent="0.35">
      <c r="A35" s="45"/>
      <c r="B35" s="45" t="s">
        <v>34</v>
      </c>
      <c r="C35" s="51" t="s">
        <v>35</v>
      </c>
      <c r="D35" s="51" t="s">
        <v>36</v>
      </c>
      <c r="E35" s="51" t="s">
        <v>35</v>
      </c>
      <c r="F35" s="51" t="s">
        <v>36</v>
      </c>
      <c r="G35" s="51" t="s">
        <v>35</v>
      </c>
      <c r="H35" s="51" t="s">
        <v>36</v>
      </c>
      <c r="I35" s="47"/>
      <c r="J35" s="47"/>
      <c r="K35" s="52" t="s">
        <v>37</v>
      </c>
      <c r="L35" s="53">
        <f>+C48+D48</f>
        <v>190</v>
      </c>
      <c r="M35" s="54" t="s">
        <v>38</v>
      </c>
      <c r="N35" s="55">
        <f>+L35/B48</f>
        <v>0.31096563011456629</v>
      </c>
      <c r="O35" s="47"/>
      <c r="P35" s="56"/>
      <c r="Q35" s="57"/>
      <c r="R35" s="57"/>
      <c r="S35" s="58"/>
      <c r="T35" s="56"/>
      <c r="U35" s="2"/>
    </row>
    <row r="36" spans="1:22" x14ac:dyDescent="0.3">
      <c r="A36" s="27" t="s">
        <v>15</v>
      </c>
      <c r="B36" s="28">
        <f>+SUM(C36:H36)</f>
        <v>110</v>
      </c>
      <c r="C36" s="28">
        <v>25</v>
      </c>
      <c r="D36" s="28">
        <v>11</v>
      </c>
      <c r="E36" s="28">
        <v>71</v>
      </c>
      <c r="F36" s="28">
        <v>0</v>
      </c>
      <c r="G36" s="28">
        <v>3</v>
      </c>
      <c r="H36" s="28">
        <v>0</v>
      </c>
      <c r="I36" s="47"/>
      <c r="J36" s="47"/>
      <c r="K36" s="47"/>
      <c r="L36" s="47"/>
      <c r="M36" s="47"/>
      <c r="N36" s="47"/>
      <c r="O36" s="47"/>
      <c r="P36" s="59"/>
      <c r="Q36" s="60"/>
      <c r="R36" s="60"/>
      <c r="S36" s="60"/>
      <c r="T36" s="60"/>
      <c r="U36" s="61"/>
    </row>
    <row r="37" spans="1:22" x14ac:dyDescent="0.3">
      <c r="A37" s="27" t="s">
        <v>16</v>
      </c>
      <c r="B37" s="28">
        <f t="shared" ref="B37:B47" si="2">+SUM(C37:H37)</f>
        <v>104</v>
      </c>
      <c r="C37" s="28">
        <v>17</v>
      </c>
      <c r="D37" s="28">
        <v>13</v>
      </c>
      <c r="E37" s="28">
        <v>68</v>
      </c>
      <c r="F37" s="28">
        <v>2</v>
      </c>
      <c r="G37" s="28">
        <v>3</v>
      </c>
      <c r="H37" s="28">
        <v>1</v>
      </c>
      <c r="I37" s="47"/>
      <c r="J37" s="47"/>
      <c r="K37" s="47"/>
      <c r="L37" s="47"/>
      <c r="M37" s="47"/>
      <c r="N37" s="47"/>
      <c r="O37" s="47"/>
      <c r="P37" s="59"/>
      <c r="Q37" s="60"/>
      <c r="R37" s="60"/>
      <c r="S37" s="60"/>
      <c r="T37" s="60"/>
      <c r="U37" s="61"/>
    </row>
    <row r="38" spans="1:22" ht="14.4" customHeight="1" x14ac:dyDescent="0.3">
      <c r="A38" s="27" t="s">
        <v>17</v>
      </c>
      <c r="B38" s="28">
        <f t="shared" si="2"/>
        <v>120</v>
      </c>
      <c r="C38" s="28">
        <v>28</v>
      </c>
      <c r="D38" s="28">
        <v>7</v>
      </c>
      <c r="E38" s="28">
        <v>78</v>
      </c>
      <c r="F38" s="28">
        <v>5</v>
      </c>
      <c r="G38" s="28">
        <v>2</v>
      </c>
      <c r="H38" s="28">
        <v>0</v>
      </c>
      <c r="I38" s="47"/>
      <c r="J38" s="47"/>
      <c r="K38" s="47"/>
      <c r="L38" s="47"/>
      <c r="M38" s="47"/>
      <c r="N38" s="47"/>
      <c r="O38" s="47"/>
      <c r="P38" s="59"/>
      <c r="Q38" s="60"/>
      <c r="R38" s="60"/>
      <c r="S38" s="60"/>
      <c r="T38" s="60"/>
      <c r="U38" s="61"/>
      <c r="V38" s="62"/>
    </row>
    <row r="39" spans="1:22" ht="14.4" customHeight="1" x14ac:dyDescent="0.3">
      <c r="A39" s="27" t="s">
        <v>18</v>
      </c>
      <c r="B39" s="28">
        <f t="shared" si="2"/>
        <v>165</v>
      </c>
      <c r="C39" s="28">
        <v>37</v>
      </c>
      <c r="D39" s="28">
        <v>19</v>
      </c>
      <c r="E39" s="28">
        <v>103</v>
      </c>
      <c r="F39" s="28">
        <v>3</v>
      </c>
      <c r="G39" s="28">
        <v>3</v>
      </c>
      <c r="H39" s="28">
        <v>0</v>
      </c>
      <c r="I39" s="47"/>
      <c r="J39" s="47"/>
      <c r="K39" s="47"/>
      <c r="L39" s="47"/>
      <c r="M39" s="47"/>
      <c r="N39" s="47"/>
      <c r="O39" s="47"/>
      <c r="P39" s="59"/>
      <c r="Q39" s="60"/>
      <c r="R39" s="60"/>
      <c r="S39" s="60"/>
      <c r="T39" s="60"/>
      <c r="U39" s="61"/>
    </row>
    <row r="40" spans="1:22" ht="14.4" customHeight="1" x14ac:dyDescent="0.3">
      <c r="A40" s="27" t="s">
        <v>19</v>
      </c>
      <c r="B40" s="28">
        <f t="shared" si="2"/>
        <v>112</v>
      </c>
      <c r="C40" s="28">
        <v>23</v>
      </c>
      <c r="D40" s="28">
        <v>10</v>
      </c>
      <c r="E40" s="28">
        <v>75</v>
      </c>
      <c r="F40" s="28">
        <v>4</v>
      </c>
      <c r="G40" s="28">
        <v>0</v>
      </c>
      <c r="H40" s="28">
        <v>0</v>
      </c>
      <c r="I40" s="47"/>
      <c r="J40" s="47"/>
      <c r="K40" s="47"/>
      <c r="L40" s="47"/>
      <c r="M40" s="47"/>
      <c r="N40" s="47"/>
      <c r="O40" s="47"/>
      <c r="P40" s="59"/>
      <c r="Q40" s="60"/>
      <c r="R40" s="60"/>
      <c r="S40" s="60"/>
      <c r="T40" s="60"/>
      <c r="U40" s="61"/>
    </row>
    <row r="41" spans="1:22" ht="18" x14ac:dyDescent="0.35">
      <c r="A41" s="27" t="s">
        <v>20</v>
      </c>
      <c r="B41" s="28">
        <f t="shared" si="2"/>
        <v>0</v>
      </c>
      <c r="C41" s="28"/>
      <c r="D41" s="28"/>
      <c r="E41" s="28"/>
      <c r="F41" s="28"/>
      <c r="G41" s="28"/>
      <c r="H41" s="28"/>
      <c r="I41" s="47"/>
      <c r="J41" s="47"/>
      <c r="K41" s="52" t="s">
        <v>37</v>
      </c>
      <c r="L41" s="53">
        <f>+E48+F48</f>
        <v>409</v>
      </c>
      <c r="M41" s="52" t="s">
        <v>38</v>
      </c>
      <c r="N41" s="55">
        <f>+L41/B48</f>
        <v>0.66939443535188214</v>
      </c>
      <c r="O41" s="47"/>
      <c r="P41" s="59"/>
      <c r="Q41" s="60"/>
      <c r="R41" s="60"/>
      <c r="S41" s="60"/>
      <c r="T41" s="60"/>
      <c r="U41" s="61"/>
    </row>
    <row r="42" spans="1:22" x14ac:dyDescent="0.3">
      <c r="A42" s="27" t="s">
        <v>21</v>
      </c>
      <c r="B42" s="28">
        <f t="shared" si="2"/>
        <v>0</v>
      </c>
      <c r="C42" s="28"/>
      <c r="D42" s="28"/>
      <c r="E42" s="28"/>
      <c r="F42" s="28"/>
      <c r="G42" s="28"/>
      <c r="H42" s="28"/>
      <c r="I42" s="47"/>
      <c r="J42" s="47"/>
      <c r="K42" s="47"/>
      <c r="L42" s="47"/>
      <c r="M42" s="47"/>
      <c r="N42" s="47"/>
      <c r="O42" s="47"/>
      <c r="P42" s="59"/>
      <c r="Q42" s="60"/>
      <c r="R42" s="60"/>
      <c r="S42" s="60"/>
      <c r="T42" s="60"/>
      <c r="U42" s="61"/>
    </row>
    <row r="43" spans="1:22" ht="14.4" customHeight="1" x14ac:dyDescent="0.3">
      <c r="A43" s="27" t="s">
        <v>22</v>
      </c>
      <c r="B43" s="28">
        <f t="shared" si="2"/>
        <v>0</v>
      </c>
      <c r="C43" s="28"/>
      <c r="D43" s="28"/>
      <c r="E43" s="28"/>
      <c r="F43" s="28"/>
      <c r="G43" s="28"/>
      <c r="H43" s="28"/>
      <c r="I43" s="47"/>
      <c r="J43" s="47"/>
      <c r="K43" s="47"/>
      <c r="L43" s="47"/>
      <c r="M43" s="47"/>
      <c r="N43" s="47"/>
      <c r="O43" s="47"/>
      <c r="P43" s="59"/>
      <c r="Q43" s="60"/>
      <c r="R43" s="60"/>
      <c r="S43" s="60"/>
      <c r="T43" s="60"/>
      <c r="U43" s="61"/>
    </row>
    <row r="44" spans="1:22" ht="14.4" customHeight="1" x14ac:dyDescent="0.3">
      <c r="A44" s="27" t="s">
        <v>23</v>
      </c>
      <c r="B44" s="28">
        <f t="shared" si="2"/>
        <v>0</v>
      </c>
      <c r="C44" s="28"/>
      <c r="D44" s="28"/>
      <c r="E44" s="28"/>
      <c r="F44" s="28"/>
      <c r="G44" s="28"/>
      <c r="H44" s="28"/>
      <c r="I44" s="47"/>
      <c r="J44" s="47"/>
      <c r="K44" s="47"/>
      <c r="L44" s="47"/>
      <c r="M44" s="47"/>
      <c r="N44" s="47"/>
      <c r="O44" s="47"/>
      <c r="P44" s="59"/>
      <c r="Q44" s="60"/>
      <c r="R44" s="60"/>
      <c r="S44" s="60"/>
      <c r="T44" s="60"/>
      <c r="U44" s="61"/>
    </row>
    <row r="45" spans="1:22" ht="14.4" customHeight="1" x14ac:dyDescent="0.3">
      <c r="A45" s="27" t="s">
        <v>24</v>
      </c>
      <c r="B45" s="28">
        <f t="shared" si="2"/>
        <v>0</v>
      </c>
      <c r="C45" s="28"/>
      <c r="D45" s="28"/>
      <c r="E45" s="28"/>
      <c r="F45" s="28"/>
      <c r="G45" s="28"/>
      <c r="H45" s="28"/>
      <c r="I45" s="47"/>
      <c r="J45" s="47"/>
      <c r="K45" s="47"/>
      <c r="L45" s="47"/>
      <c r="M45" s="47"/>
      <c r="N45" s="47"/>
      <c r="O45" s="47"/>
      <c r="P45" s="59"/>
      <c r="Q45" s="60"/>
      <c r="R45" s="60"/>
      <c r="S45" s="60"/>
      <c r="T45" s="60"/>
      <c r="U45" s="61"/>
    </row>
    <row r="46" spans="1:22" x14ac:dyDescent="0.3">
      <c r="A46" s="27" t="s">
        <v>25</v>
      </c>
      <c r="B46" s="28">
        <f t="shared" si="2"/>
        <v>0</v>
      </c>
      <c r="C46" s="28"/>
      <c r="D46" s="28"/>
      <c r="E46" s="28"/>
      <c r="F46" s="28"/>
      <c r="G46" s="28"/>
      <c r="H46" s="28"/>
      <c r="I46" s="47"/>
      <c r="J46" s="47"/>
      <c r="K46" s="47"/>
      <c r="L46" s="47"/>
      <c r="M46" s="47"/>
      <c r="N46" s="47"/>
      <c r="O46" s="47"/>
      <c r="P46" s="59"/>
      <c r="Q46" s="60"/>
      <c r="R46" s="60"/>
      <c r="S46" s="60"/>
      <c r="T46" s="60"/>
      <c r="U46" s="61"/>
    </row>
    <row r="47" spans="1:22" x14ac:dyDescent="0.3">
      <c r="A47" s="27" t="s">
        <v>26</v>
      </c>
      <c r="B47" s="28">
        <f t="shared" si="2"/>
        <v>0</v>
      </c>
      <c r="C47" s="28"/>
      <c r="D47" s="28"/>
      <c r="E47" s="28"/>
      <c r="F47" s="28"/>
      <c r="G47" s="28"/>
      <c r="H47" s="28"/>
      <c r="I47" s="47"/>
      <c r="J47" s="47"/>
      <c r="K47" s="2"/>
      <c r="L47" s="2"/>
      <c r="M47" s="2"/>
      <c r="N47" s="2"/>
      <c r="O47" s="47"/>
      <c r="P47" s="59"/>
      <c r="Q47" s="60"/>
      <c r="R47" s="60"/>
      <c r="S47" s="60"/>
      <c r="T47" s="60"/>
      <c r="U47" s="61"/>
    </row>
    <row r="48" spans="1:22" ht="18" x14ac:dyDescent="0.35">
      <c r="A48" s="32" t="s">
        <v>27</v>
      </c>
      <c r="B48" s="33">
        <f>+SUM(B36:B47)</f>
        <v>611</v>
      </c>
      <c r="C48" s="33">
        <f t="shared" ref="C48:H48" si="3">+SUM(C36:C47)</f>
        <v>130</v>
      </c>
      <c r="D48" s="33">
        <f t="shared" si="3"/>
        <v>60</v>
      </c>
      <c r="E48" s="33">
        <f t="shared" si="3"/>
        <v>395</v>
      </c>
      <c r="F48" s="33">
        <f t="shared" si="3"/>
        <v>14</v>
      </c>
      <c r="G48" s="33">
        <f t="shared" si="3"/>
        <v>11</v>
      </c>
      <c r="H48" s="33">
        <f t="shared" si="3"/>
        <v>1</v>
      </c>
      <c r="I48" s="47"/>
      <c r="J48" s="47"/>
      <c r="K48" s="52" t="s">
        <v>37</v>
      </c>
      <c r="L48" s="53">
        <f>+G48+H48</f>
        <v>12</v>
      </c>
      <c r="M48" s="52" t="s">
        <v>38</v>
      </c>
      <c r="N48" s="55">
        <f>+L48/B48</f>
        <v>1.9639934533551555E-2</v>
      </c>
      <c r="O48" s="47"/>
      <c r="P48" s="63"/>
      <c r="Q48" s="64"/>
      <c r="R48" s="64"/>
      <c r="S48" s="64"/>
      <c r="T48" s="64"/>
      <c r="U48" s="2"/>
    </row>
    <row r="49" spans="1:23" x14ac:dyDescent="0.3">
      <c r="A49" s="65" t="s">
        <v>39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</row>
    <row r="50" spans="1:23" x14ac:dyDescent="0.3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</row>
    <row r="51" spans="1:2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</row>
    <row r="52" spans="1:23" ht="17.399999999999999" x14ac:dyDescent="0.3">
      <c r="A52" s="17" t="s">
        <v>40</v>
      </c>
      <c r="B52" s="18"/>
      <c r="C52" s="18"/>
      <c r="D52" s="18"/>
      <c r="E52" s="66"/>
      <c r="F52" s="66"/>
      <c r="G52" s="1"/>
      <c r="H52" s="1"/>
      <c r="I52" s="1"/>
      <c r="J52" s="1"/>
      <c r="L52" s="17" t="s">
        <v>41</v>
      </c>
      <c r="M52" s="18"/>
      <c r="N52" s="18"/>
      <c r="O52" s="66"/>
      <c r="P52" s="66"/>
      <c r="Q52" s="66"/>
      <c r="R52" s="66"/>
      <c r="S52" s="66"/>
      <c r="T52" s="66"/>
      <c r="U52" s="67"/>
      <c r="V52" s="67"/>
    </row>
    <row r="53" spans="1:23" ht="48.75" customHeight="1" x14ac:dyDescent="0.3">
      <c r="A53" s="21" t="s">
        <v>42</v>
      </c>
      <c r="B53" s="22"/>
      <c r="C53" s="22"/>
      <c r="D53" s="22"/>
      <c r="E53" s="66"/>
      <c r="F53" s="66"/>
      <c r="G53" s="1"/>
      <c r="H53" s="1"/>
      <c r="I53" s="1"/>
      <c r="J53" s="1"/>
      <c r="K53" s="2"/>
      <c r="L53" s="21" t="s">
        <v>43</v>
      </c>
      <c r="M53" s="22"/>
      <c r="N53" s="22"/>
      <c r="O53" s="68"/>
      <c r="P53" s="68"/>
      <c r="Q53" s="68"/>
      <c r="R53" s="68"/>
      <c r="S53" s="68"/>
      <c r="T53" s="68"/>
      <c r="U53" s="69"/>
      <c r="V53" s="69"/>
    </row>
    <row r="54" spans="1:23" ht="18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70"/>
      <c r="Q54" s="1"/>
      <c r="R54" s="2"/>
      <c r="S54" s="2"/>
      <c r="T54" s="2"/>
      <c r="U54" s="2"/>
    </row>
    <row r="55" spans="1:23" ht="26.4" x14ac:dyDescent="0.3">
      <c r="A55" s="24" t="s">
        <v>8</v>
      </c>
      <c r="B55" s="24" t="s">
        <v>9</v>
      </c>
      <c r="C55" s="51" t="s">
        <v>44</v>
      </c>
      <c r="D55" s="51" t="s">
        <v>45</v>
      </c>
      <c r="E55" s="51" t="s">
        <v>46</v>
      </c>
      <c r="F55" s="51" t="s">
        <v>36</v>
      </c>
      <c r="G55" s="1"/>
      <c r="H55" s="1"/>
      <c r="I55" s="1"/>
      <c r="J55" s="1"/>
      <c r="K55" s="2"/>
      <c r="L55" s="24" t="s">
        <v>8</v>
      </c>
      <c r="M55" s="51" t="s">
        <v>47</v>
      </c>
      <c r="N55" s="51" t="s">
        <v>48</v>
      </c>
      <c r="O55" s="51" t="s">
        <v>49</v>
      </c>
      <c r="P55" s="51" t="s">
        <v>50</v>
      </c>
      <c r="Q55" s="51" t="s">
        <v>51</v>
      </c>
      <c r="R55" s="51" t="s">
        <v>52</v>
      </c>
      <c r="S55" s="51" t="s">
        <v>53</v>
      </c>
      <c r="T55" s="51" t="s">
        <v>54</v>
      </c>
      <c r="U55" s="51" t="s">
        <v>55</v>
      </c>
      <c r="V55" s="51" t="s">
        <v>56</v>
      </c>
      <c r="W55" s="2"/>
    </row>
    <row r="56" spans="1:23" x14ac:dyDescent="0.3">
      <c r="A56" s="27" t="s">
        <v>15</v>
      </c>
      <c r="B56" s="28">
        <f>+SUM(C56:F56)</f>
        <v>110</v>
      </c>
      <c r="C56" s="28">
        <v>13</v>
      </c>
      <c r="D56" s="28">
        <v>45</v>
      </c>
      <c r="E56" s="28">
        <v>41</v>
      </c>
      <c r="F56" s="28">
        <v>11</v>
      </c>
      <c r="G56" s="1"/>
      <c r="H56" s="1"/>
      <c r="I56" s="1"/>
      <c r="J56" s="1"/>
      <c r="K56" s="2"/>
      <c r="L56" s="27" t="s">
        <v>15</v>
      </c>
      <c r="M56" s="28">
        <v>25</v>
      </c>
      <c r="N56" s="28">
        <v>12</v>
      </c>
      <c r="O56" s="28">
        <v>37</v>
      </c>
      <c r="P56" s="28">
        <v>39</v>
      </c>
      <c r="Q56" s="28">
        <v>6</v>
      </c>
      <c r="R56" s="28">
        <v>17</v>
      </c>
      <c r="S56" s="28">
        <v>24</v>
      </c>
      <c r="T56" s="28">
        <v>4</v>
      </c>
      <c r="U56" s="28">
        <v>3</v>
      </c>
      <c r="V56" s="28">
        <v>3</v>
      </c>
      <c r="W56" s="2"/>
    </row>
    <row r="57" spans="1:23" x14ac:dyDescent="0.3">
      <c r="A57" s="27" t="s">
        <v>16</v>
      </c>
      <c r="B57" s="28">
        <f t="shared" ref="B57:B67" si="4">+SUM(C57:F57)</f>
        <v>104</v>
      </c>
      <c r="C57" s="28">
        <v>3</v>
      </c>
      <c r="D57" s="28">
        <v>48</v>
      </c>
      <c r="E57" s="28">
        <v>37</v>
      </c>
      <c r="F57" s="28">
        <v>16</v>
      </c>
      <c r="G57" s="1"/>
      <c r="H57" s="1"/>
      <c r="I57" s="1"/>
      <c r="J57" s="1"/>
      <c r="K57" s="2"/>
      <c r="L57" s="27" t="s">
        <v>16</v>
      </c>
      <c r="M57" s="28">
        <v>29</v>
      </c>
      <c r="N57" s="28">
        <v>7</v>
      </c>
      <c r="O57" s="28">
        <v>34</v>
      </c>
      <c r="P57" s="28">
        <v>60</v>
      </c>
      <c r="Q57" s="28">
        <v>9</v>
      </c>
      <c r="R57" s="28">
        <v>18</v>
      </c>
      <c r="S57" s="28">
        <v>14</v>
      </c>
      <c r="T57" s="28">
        <v>6</v>
      </c>
      <c r="U57" s="28">
        <v>4</v>
      </c>
      <c r="V57" s="28">
        <v>11</v>
      </c>
      <c r="W57" s="2"/>
    </row>
    <row r="58" spans="1:23" x14ac:dyDescent="0.3">
      <c r="A58" s="27" t="s">
        <v>17</v>
      </c>
      <c r="B58" s="28">
        <f t="shared" si="4"/>
        <v>120</v>
      </c>
      <c r="C58" s="28">
        <v>18</v>
      </c>
      <c r="D58" s="28">
        <v>49</v>
      </c>
      <c r="E58" s="28">
        <v>41</v>
      </c>
      <c r="F58" s="28">
        <v>12</v>
      </c>
      <c r="G58" s="1"/>
      <c r="H58" s="1"/>
      <c r="I58" s="1"/>
      <c r="J58" s="1"/>
      <c r="K58" s="2"/>
      <c r="L58" s="27" t="s">
        <v>17</v>
      </c>
      <c r="M58" s="28">
        <v>29</v>
      </c>
      <c r="N58" s="28">
        <v>12</v>
      </c>
      <c r="O58" s="28">
        <v>40</v>
      </c>
      <c r="P58" s="28">
        <v>40</v>
      </c>
      <c r="Q58" s="28">
        <v>10</v>
      </c>
      <c r="R58" s="28">
        <v>17</v>
      </c>
      <c r="S58" s="28">
        <v>25</v>
      </c>
      <c r="T58" s="28">
        <v>4</v>
      </c>
      <c r="U58" s="28">
        <v>9</v>
      </c>
      <c r="V58" s="28">
        <v>10</v>
      </c>
      <c r="W58" s="2"/>
    </row>
    <row r="59" spans="1:23" x14ac:dyDescent="0.3">
      <c r="A59" s="27" t="s">
        <v>18</v>
      </c>
      <c r="B59" s="28">
        <f t="shared" si="4"/>
        <v>165</v>
      </c>
      <c r="C59" s="28">
        <v>10</v>
      </c>
      <c r="D59" s="28">
        <v>63</v>
      </c>
      <c r="E59" s="28">
        <v>70</v>
      </c>
      <c r="F59" s="28">
        <v>22</v>
      </c>
      <c r="G59" s="1"/>
      <c r="H59" s="1"/>
      <c r="I59" s="1"/>
      <c r="J59" s="1"/>
      <c r="K59" s="2"/>
      <c r="L59" s="27" t="s">
        <v>18</v>
      </c>
      <c r="M59" s="28">
        <v>50</v>
      </c>
      <c r="N59" s="28">
        <v>8</v>
      </c>
      <c r="O59" s="28">
        <v>39</v>
      </c>
      <c r="P59" s="28">
        <v>67</v>
      </c>
      <c r="Q59" s="28">
        <v>14</v>
      </c>
      <c r="R59" s="28">
        <v>23</v>
      </c>
      <c r="S59" s="28">
        <v>26</v>
      </c>
      <c r="T59" s="28">
        <v>29</v>
      </c>
      <c r="U59" s="28">
        <v>4</v>
      </c>
      <c r="V59" s="28">
        <v>13</v>
      </c>
      <c r="W59" s="2"/>
    </row>
    <row r="60" spans="1:23" x14ac:dyDescent="0.3">
      <c r="A60" s="27" t="s">
        <v>19</v>
      </c>
      <c r="B60" s="28">
        <f t="shared" si="4"/>
        <v>112</v>
      </c>
      <c r="C60" s="28">
        <v>11</v>
      </c>
      <c r="D60" s="28">
        <v>47</v>
      </c>
      <c r="E60" s="28">
        <v>40</v>
      </c>
      <c r="F60" s="28">
        <v>14</v>
      </c>
      <c r="G60" s="1"/>
      <c r="H60" s="1"/>
      <c r="I60" s="1"/>
      <c r="J60" s="1"/>
      <c r="K60" s="2"/>
      <c r="L60" s="27" t="s">
        <v>19</v>
      </c>
      <c r="M60" s="28">
        <v>28</v>
      </c>
      <c r="N60" s="28">
        <v>6</v>
      </c>
      <c r="O60" s="28">
        <v>32</v>
      </c>
      <c r="P60" s="28">
        <v>30</v>
      </c>
      <c r="Q60" s="28">
        <v>4</v>
      </c>
      <c r="R60" s="28">
        <v>17</v>
      </c>
      <c r="S60" s="28">
        <v>26</v>
      </c>
      <c r="T60" s="28">
        <v>11</v>
      </c>
      <c r="U60" s="28">
        <v>4</v>
      </c>
      <c r="V60" s="28">
        <v>7</v>
      </c>
      <c r="W60" s="2"/>
    </row>
    <row r="61" spans="1:23" x14ac:dyDescent="0.3">
      <c r="A61" s="27" t="s">
        <v>20</v>
      </c>
      <c r="B61" s="28">
        <f t="shared" si="4"/>
        <v>0</v>
      </c>
      <c r="C61" s="28"/>
      <c r="D61" s="28"/>
      <c r="E61" s="28"/>
      <c r="F61" s="28"/>
      <c r="G61" s="1"/>
      <c r="H61" s="1"/>
      <c r="I61" s="1"/>
      <c r="J61" s="1"/>
      <c r="K61" s="2"/>
      <c r="L61" s="27" t="s">
        <v>20</v>
      </c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"/>
    </row>
    <row r="62" spans="1:23" x14ac:dyDescent="0.3">
      <c r="A62" s="27" t="s">
        <v>21</v>
      </c>
      <c r="B62" s="28">
        <f t="shared" si="4"/>
        <v>0</v>
      </c>
      <c r="C62" s="28"/>
      <c r="D62" s="28"/>
      <c r="E62" s="28"/>
      <c r="F62" s="28"/>
      <c r="G62" s="1"/>
      <c r="H62" s="1"/>
      <c r="I62" s="1"/>
      <c r="J62" s="1"/>
      <c r="K62" s="2"/>
      <c r="L62" s="27" t="s">
        <v>21</v>
      </c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"/>
    </row>
    <row r="63" spans="1:23" x14ac:dyDescent="0.3">
      <c r="A63" s="27" t="s">
        <v>22</v>
      </c>
      <c r="B63" s="28">
        <f t="shared" si="4"/>
        <v>0</v>
      </c>
      <c r="C63" s="28"/>
      <c r="D63" s="28"/>
      <c r="E63" s="28"/>
      <c r="F63" s="28"/>
      <c r="G63" s="1"/>
      <c r="H63" s="1"/>
      <c r="I63" s="1"/>
      <c r="J63" s="1"/>
      <c r="K63" s="2"/>
      <c r="L63" s="27" t="s">
        <v>22</v>
      </c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"/>
    </row>
    <row r="64" spans="1:23" x14ac:dyDescent="0.3">
      <c r="A64" s="27" t="s">
        <v>23</v>
      </c>
      <c r="B64" s="28">
        <f t="shared" si="4"/>
        <v>0</v>
      </c>
      <c r="C64" s="28"/>
      <c r="D64" s="28"/>
      <c r="E64" s="28"/>
      <c r="F64" s="28"/>
      <c r="G64" s="1"/>
      <c r="H64" s="1"/>
      <c r="I64" s="1"/>
      <c r="J64" s="1"/>
      <c r="K64" s="2"/>
      <c r="L64" s="27" t="s">
        <v>23</v>
      </c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"/>
    </row>
    <row r="65" spans="1:23" x14ac:dyDescent="0.3">
      <c r="A65" s="27" t="s">
        <v>24</v>
      </c>
      <c r="B65" s="28">
        <f t="shared" si="4"/>
        <v>0</v>
      </c>
      <c r="C65" s="28"/>
      <c r="D65" s="28"/>
      <c r="E65" s="28"/>
      <c r="F65" s="28"/>
      <c r="G65" s="1"/>
      <c r="H65" s="1"/>
      <c r="I65" s="1"/>
      <c r="J65" s="1"/>
      <c r="K65" s="2"/>
      <c r="L65" s="27" t="s">
        <v>24</v>
      </c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"/>
    </row>
    <row r="66" spans="1:23" x14ac:dyDescent="0.3">
      <c r="A66" s="27" t="s">
        <v>25</v>
      </c>
      <c r="B66" s="28">
        <f t="shared" si="4"/>
        <v>0</v>
      </c>
      <c r="C66" s="28"/>
      <c r="D66" s="28"/>
      <c r="E66" s="28"/>
      <c r="F66" s="28"/>
      <c r="G66" s="1"/>
      <c r="H66" s="1"/>
      <c r="I66" s="1"/>
      <c r="J66" s="1"/>
      <c r="K66" s="2"/>
      <c r="L66" s="27" t="s">
        <v>25</v>
      </c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"/>
    </row>
    <row r="67" spans="1:23" x14ac:dyDescent="0.3">
      <c r="A67" s="27" t="s">
        <v>26</v>
      </c>
      <c r="B67" s="28">
        <f t="shared" si="4"/>
        <v>0</v>
      </c>
      <c r="C67" s="28"/>
      <c r="D67" s="28"/>
      <c r="E67" s="28"/>
      <c r="F67" s="28"/>
      <c r="G67" s="1"/>
      <c r="H67" s="1"/>
      <c r="I67" s="1"/>
      <c r="J67" s="1"/>
      <c r="K67" s="2"/>
      <c r="L67" s="71" t="s">
        <v>26</v>
      </c>
      <c r="M67" s="72"/>
      <c r="N67" s="72"/>
      <c r="O67" s="72"/>
      <c r="P67" s="72"/>
      <c r="Q67" s="72"/>
      <c r="R67" s="72"/>
      <c r="S67" s="72"/>
      <c r="T67" s="72"/>
      <c r="U67" s="28"/>
      <c r="V67" s="72"/>
      <c r="W67" s="2"/>
    </row>
    <row r="68" spans="1:23" x14ac:dyDescent="0.3">
      <c r="A68" s="32" t="s">
        <v>27</v>
      </c>
      <c r="B68" s="33">
        <f>+SUM(B56:B67)</f>
        <v>611</v>
      </c>
      <c r="C68" s="33">
        <f>+SUM(C56:C67)</f>
        <v>55</v>
      </c>
      <c r="D68" s="33">
        <f>+SUM(D56:D67)</f>
        <v>252</v>
      </c>
      <c r="E68" s="33">
        <f>+SUM(E56:E67)</f>
        <v>229</v>
      </c>
      <c r="F68" s="33">
        <f>+SUM(F56:F67)</f>
        <v>75</v>
      </c>
      <c r="G68" s="1"/>
      <c r="H68" s="1"/>
      <c r="I68" s="1"/>
      <c r="J68" s="1"/>
      <c r="K68" s="2"/>
      <c r="L68" s="73" t="s">
        <v>27</v>
      </c>
      <c r="M68" s="74">
        <f>+SUM(M56:M67)</f>
        <v>161</v>
      </c>
      <c r="N68" s="74">
        <f t="shared" ref="N68:V68" si="5">+SUM(N56:N67)</f>
        <v>45</v>
      </c>
      <c r="O68" s="74">
        <f t="shared" si="5"/>
        <v>182</v>
      </c>
      <c r="P68" s="74">
        <f t="shared" si="5"/>
        <v>236</v>
      </c>
      <c r="Q68" s="74">
        <f t="shared" si="5"/>
        <v>43</v>
      </c>
      <c r="R68" s="74">
        <f t="shared" si="5"/>
        <v>92</v>
      </c>
      <c r="S68" s="74">
        <f t="shared" si="5"/>
        <v>115</v>
      </c>
      <c r="T68" s="74">
        <f t="shared" si="5"/>
        <v>54</v>
      </c>
      <c r="U68" s="74">
        <f t="shared" si="5"/>
        <v>24</v>
      </c>
      <c r="V68" s="74">
        <f t="shared" si="5"/>
        <v>44</v>
      </c>
      <c r="W68" s="2"/>
    </row>
    <row r="69" spans="1:23" x14ac:dyDescent="0.3">
      <c r="A69" s="34" t="s">
        <v>28</v>
      </c>
      <c r="B69" s="37">
        <f>+B68/B68</f>
        <v>1</v>
      </c>
      <c r="C69" s="37">
        <f>+C68/B68</f>
        <v>9.0016366612111293E-2</v>
      </c>
      <c r="D69" s="37">
        <f>+D68/B68</f>
        <v>0.41243862520458263</v>
      </c>
      <c r="E69" s="37">
        <f>+E68/B68</f>
        <v>0.37479541734860883</v>
      </c>
      <c r="F69" s="37">
        <f>+F68/B68</f>
        <v>0.12274959083469722</v>
      </c>
      <c r="G69" s="1"/>
      <c r="H69" s="1"/>
      <c r="I69" s="1"/>
      <c r="J69" s="1"/>
      <c r="K69" s="2"/>
      <c r="L69" s="34" t="s">
        <v>28</v>
      </c>
      <c r="M69" s="37">
        <f>+M68/$B$68</f>
        <v>0.26350245499181668</v>
      </c>
      <c r="N69" s="37">
        <f t="shared" ref="N69:V69" si="6">+N68/$B$68</f>
        <v>7.3649754500818329E-2</v>
      </c>
      <c r="O69" s="37">
        <f t="shared" si="6"/>
        <v>0.2978723404255319</v>
      </c>
      <c r="P69" s="37">
        <f t="shared" si="6"/>
        <v>0.3862520458265139</v>
      </c>
      <c r="Q69" s="37">
        <f t="shared" si="6"/>
        <v>7.0376432078559745E-2</v>
      </c>
      <c r="R69" s="37">
        <f t="shared" si="6"/>
        <v>0.15057283142389524</v>
      </c>
      <c r="S69" s="37">
        <f t="shared" si="6"/>
        <v>0.18821603927986907</v>
      </c>
      <c r="T69" s="37">
        <f t="shared" si="6"/>
        <v>8.8379705400982E-2</v>
      </c>
      <c r="U69" s="37">
        <f t="shared" si="6"/>
        <v>3.927986906710311E-2</v>
      </c>
      <c r="V69" s="37">
        <f t="shared" si="6"/>
        <v>7.2013093289689037E-2</v>
      </c>
      <c r="W69" s="2"/>
    </row>
    <row r="70" spans="1:23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2"/>
    </row>
    <row r="71" spans="1:23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2"/>
    </row>
    <row r="72" spans="1:23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</row>
    <row r="73" spans="1:23" ht="19.2" x14ac:dyDescent="0.3">
      <c r="A73" s="14" t="s">
        <v>57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6"/>
      <c r="Q73" s="75"/>
      <c r="R73" s="75"/>
      <c r="S73" s="75"/>
      <c r="T73" s="75"/>
      <c r="U73" s="75"/>
      <c r="V73" s="75"/>
    </row>
    <row r="74" spans="1:23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2"/>
    </row>
    <row r="75" spans="1:23" ht="15.6" x14ac:dyDescent="0.3">
      <c r="A75" s="38" t="s">
        <v>58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2"/>
    </row>
    <row r="76" spans="1:23" ht="15.6" x14ac:dyDescent="0.3">
      <c r="A76" s="38" t="s">
        <v>59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2"/>
    </row>
    <row r="77" spans="1:23" ht="15.6" x14ac:dyDescent="0.3">
      <c r="A77" s="77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2"/>
      <c r="W77" s="78"/>
    </row>
    <row r="78" spans="1:23" ht="67.95" customHeight="1" x14ac:dyDescent="0.3">
      <c r="A78" s="79" t="s">
        <v>60</v>
      </c>
      <c r="B78" s="24" t="s">
        <v>9</v>
      </c>
      <c r="C78" s="80" t="s">
        <v>61</v>
      </c>
      <c r="D78" s="80" t="s">
        <v>62</v>
      </c>
      <c r="E78" s="80" t="s">
        <v>63</v>
      </c>
      <c r="F78" s="80" t="s">
        <v>64</v>
      </c>
      <c r="G78" s="80" t="s">
        <v>65</v>
      </c>
      <c r="H78" s="80" t="s">
        <v>66</v>
      </c>
      <c r="I78" s="80" t="s">
        <v>67</v>
      </c>
      <c r="J78" s="80" t="s">
        <v>68</v>
      </c>
      <c r="K78" s="80" t="s">
        <v>69</v>
      </c>
      <c r="L78" s="80" t="s">
        <v>70</v>
      </c>
      <c r="M78" s="80" t="s">
        <v>71</v>
      </c>
      <c r="N78" s="80" t="s">
        <v>72</v>
      </c>
      <c r="O78" s="80" t="s">
        <v>73</v>
      </c>
      <c r="P78" s="80" t="s">
        <v>74</v>
      </c>
      <c r="Q78" s="80" t="s">
        <v>75</v>
      </c>
      <c r="R78" s="80" t="s">
        <v>76</v>
      </c>
      <c r="S78" s="80" t="s">
        <v>77</v>
      </c>
      <c r="T78" s="80" t="s">
        <v>78</v>
      </c>
      <c r="U78" s="2"/>
    </row>
    <row r="79" spans="1:23" x14ac:dyDescent="0.3">
      <c r="A79" s="27" t="s">
        <v>15</v>
      </c>
      <c r="B79" s="28">
        <f>+SUM(C79:T79)</f>
        <v>110</v>
      </c>
      <c r="C79" s="28">
        <v>9</v>
      </c>
      <c r="D79" s="28">
        <v>3</v>
      </c>
      <c r="E79" s="28">
        <v>37</v>
      </c>
      <c r="F79" s="28">
        <v>16</v>
      </c>
      <c r="G79" s="28">
        <v>20</v>
      </c>
      <c r="H79" s="28">
        <v>3</v>
      </c>
      <c r="I79" s="28">
        <v>2</v>
      </c>
      <c r="J79" s="28">
        <v>4</v>
      </c>
      <c r="K79" s="28">
        <v>1</v>
      </c>
      <c r="L79" s="28">
        <v>2</v>
      </c>
      <c r="M79" s="28">
        <v>0</v>
      </c>
      <c r="N79" s="28">
        <v>1</v>
      </c>
      <c r="O79" s="28">
        <v>0</v>
      </c>
      <c r="P79" s="28">
        <v>0</v>
      </c>
      <c r="Q79" s="28">
        <v>10</v>
      </c>
      <c r="R79" s="28">
        <v>0</v>
      </c>
      <c r="S79" s="28">
        <v>1</v>
      </c>
      <c r="T79" s="28">
        <v>1</v>
      </c>
      <c r="U79" s="2"/>
    </row>
    <row r="80" spans="1:23" x14ac:dyDescent="0.3">
      <c r="A80" s="27" t="s">
        <v>16</v>
      </c>
      <c r="B80" s="28">
        <f t="shared" ref="B80:B90" si="7">+SUM(C80:T80)</f>
        <v>104</v>
      </c>
      <c r="C80" s="28">
        <v>10</v>
      </c>
      <c r="D80" s="28">
        <v>2</v>
      </c>
      <c r="E80" s="28">
        <v>38</v>
      </c>
      <c r="F80" s="28">
        <v>9</v>
      </c>
      <c r="G80" s="28">
        <v>10</v>
      </c>
      <c r="H80" s="28">
        <v>2</v>
      </c>
      <c r="I80" s="28">
        <v>2</v>
      </c>
      <c r="J80" s="28">
        <v>3</v>
      </c>
      <c r="K80" s="28">
        <v>0</v>
      </c>
      <c r="L80" s="28">
        <v>3</v>
      </c>
      <c r="M80" s="28">
        <v>0</v>
      </c>
      <c r="N80" s="28">
        <v>2</v>
      </c>
      <c r="O80" s="28">
        <v>1</v>
      </c>
      <c r="P80" s="28">
        <v>6</v>
      </c>
      <c r="Q80" s="28">
        <v>12</v>
      </c>
      <c r="R80" s="28">
        <v>1</v>
      </c>
      <c r="S80" s="28">
        <v>3</v>
      </c>
      <c r="T80" s="28">
        <v>0</v>
      </c>
      <c r="U80" s="2"/>
    </row>
    <row r="81" spans="1:22" x14ac:dyDescent="0.3">
      <c r="A81" s="27" t="s">
        <v>17</v>
      </c>
      <c r="B81" s="28">
        <f t="shared" si="7"/>
        <v>120</v>
      </c>
      <c r="C81" s="28">
        <v>8</v>
      </c>
      <c r="D81" s="28">
        <v>4</v>
      </c>
      <c r="E81" s="28">
        <v>36</v>
      </c>
      <c r="F81" s="28">
        <v>15</v>
      </c>
      <c r="G81" s="28">
        <v>24</v>
      </c>
      <c r="H81" s="28">
        <v>6</v>
      </c>
      <c r="I81" s="28">
        <v>1</v>
      </c>
      <c r="J81" s="28">
        <v>0</v>
      </c>
      <c r="K81" s="28">
        <v>0</v>
      </c>
      <c r="L81" s="28">
        <v>1</v>
      </c>
      <c r="M81" s="28">
        <v>0</v>
      </c>
      <c r="N81" s="28">
        <v>1</v>
      </c>
      <c r="O81" s="28">
        <v>1</v>
      </c>
      <c r="P81" s="28">
        <v>5</v>
      </c>
      <c r="Q81" s="28">
        <v>10</v>
      </c>
      <c r="R81" s="28">
        <v>1</v>
      </c>
      <c r="S81" s="28">
        <v>3</v>
      </c>
      <c r="T81" s="28">
        <v>4</v>
      </c>
      <c r="U81" s="2"/>
    </row>
    <row r="82" spans="1:22" x14ac:dyDescent="0.3">
      <c r="A82" s="27" t="s">
        <v>18</v>
      </c>
      <c r="B82" s="28">
        <f t="shared" si="7"/>
        <v>165</v>
      </c>
      <c r="C82" s="28">
        <v>13</v>
      </c>
      <c r="D82" s="28">
        <v>4</v>
      </c>
      <c r="E82" s="28">
        <v>54</v>
      </c>
      <c r="F82" s="28">
        <v>18</v>
      </c>
      <c r="G82" s="28">
        <v>26</v>
      </c>
      <c r="H82" s="28">
        <v>4</v>
      </c>
      <c r="I82" s="28">
        <v>1</v>
      </c>
      <c r="J82" s="28">
        <v>5</v>
      </c>
      <c r="K82" s="28">
        <v>3</v>
      </c>
      <c r="L82" s="28">
        <v>2</v>
      </c>
      <c r="M82" s="28">
        <v>0</v>
      </c>
      <c r="N82" s="28">
        <v>1</v>
      </c>
      <c r="O82" s="28">
        <v>6</v>
      </c>
      <c r="P82" s="28">
        <v>11</v>
      </c>
      <c r="Q82" s="28">
        <v>13</v>
      </c>
      <c r="R82" s="28">
        <v>0</v>
      </c>
      <c r="S82" s="28">
        <v>0</v>
      </c>
      <c r="T82" s="28">
        <v>4</v>
      </c>
      <c r="U82" s="2"/>
    </row>
    <row r="83" spans="1:22" x14ac:dyDescent="0.3">
      <c r="A83" s="27" t="s">
        <v>19</v>
      </c>
      <c r="B83" s="28">
        <f t="shared" si="7"/>
        <v>112</v>
      </c>
      <c r="C83" s="28">
        <v>11</v>
      </c>
      <c r="D83" s="28">
        <v>0</v>
      </c>
      <c r="E83" s="28">
        <v>31</v>
      </c>
      <c r="F83" s="28">
        <v>27</v>
      </c>
      <c r="G83" s="28">
        <v>19</v>
      </c>
      <c r="H83" s="28">
        <v>0</v>
      </c>
      <c r="I83" s="28">
        <v>1</v>
      </c>
      <c r="J83" s="28">
        <v>2</v>
      </c>
      <c r="K83" s="28">
        <v>0</v>
      </c>
      <c r="L83" s="28">
        <v>1</v>
      </c>
      <c r="M83" s="28">
        <v>1</v>
      </c>
      <c r="N83" s="28">
        <v>0</v>
      </c>
      <c r="O83" s="28">
        <v>1</v>
      </c>
      <c r="P83" s="28">
        <v>5</v>
      </c>
      <c r="Q83" s="28">
        <v>9</v>
      </c>
      <c r="R83" s="28">
        <v>0</v>
      </c>
      <c r="S83" s="28">
        <v>2</v>
      </c>
      <c r="T83" s="28">
        <v>2</v>
      </c>
      <c r="U83" s="2"/>
    </row>
    <row r="84" spans="1:22" x14ac:dyDescent="0.3">
      <c r="A84" s="27" t="s">
        <v>20</v>
      </c>
      <c r="B84" s="28">
        <f t="shared" si="7"/>
        <v>0</v>
      </c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"/>
    </row>
    <row r="85" spans="1:22" x14ac:dyDescent="0.3">
      <c r="A85" s="27" t="s">
        <v>21</v>
      </c>
      <c r="B85" s="28">
        <f t="shared" si="7"/>
        <v>0</v>
      </c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"/>
    </row>
    <row r="86" spans="1:22" x14ac:dyDescent="0.3">
      <c r="A86" s="27" t="s">
        <v>22</v>
      </c>
      <c r="B86" s="28">
        <f t="shared" si="7"/>
        <v>0</v>
      </c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"/>
    </row>
    <row r="87" spans="1:22" x14ac:dyDescent="0.3">
      <c r="A87" s="27" t="s">
        <v>23</v>
      </c>
      <c r="B87" s="28">
        <f t="shared" si="7"/>
        <v>0</v>
      </c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"/>
    </row>
    <row r="88" spans="1:22" x14ac:dyDescent="0.3">
      <c r="A88" s="27" t="s">
        <v>24</v>
      </c>
      <c r="B88" s="28">
        <f t="shared" si="7"/>
        <v>0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"/>
    </row>
    <row r="89" spans="1:22" x14ac:dyDescent="0.3">
      <c r="A89" s="27" t="s">
        <v>25</v>
      </c>
      <c r="B89" s="28">
        <f t="shared" si="7"/>
        <v>0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"/>
    </row>
    <row r="90" spans="1:22" x14ac:dyDescent="0.3">
      <c r="A90" s="27" t="s">
        <v>26</v>
      </c>
      <c r="B90" s="28">
        <f t="shared" si="7"/>
        <v>0</v>
      </c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"/>
    </row>
    <row r="91" spans="1:22" x14ac:dyDescent="0.3">
      <c r="A91" s="32" t="s">
        <v>27</v>
      </c>
      <c r="B91" s="33">
        <f>+SUM(B79:B90)</f>
        <v>611</v>
      </c>
      <c r="C91" s="33">
        <f t="shared" ref="C91:T91" si="8">+SUM(C79:C90)</f>
        <v>51</v>
      </c>
      <c r="D91" s="33">
        <f t="shared" si="8"/>
        <v>13</v>
      </c>
      <c r="E91" s="33">
        <f t="shared" si="8"/>
        <v>196</v>
      </c>
      <c r="F91" s="33">
        <f t="shared" si="8"/>
        <v>85</v>
      </c>
      <c r="G91" s="33">
        <f t="shared" si="8"/>
        <v>99</v>
      </c>
      <c r="H91" s="33">
        <f t="shared" si="8"/>
        <v>15</v>
      </c>
      <c r="I91" s="33">
        <f t="shared" si="8"/>
        <v>7</v>
      </c>
      <c r="J91" s="33">
        <f t="shared" si="8"/>
        <v>14</v>
      </c>
      <c r="K91" s="33">
        <f t="shared" si="8"/>
        <v>4</v>
      </c>
      <c r="L91" s="33">
        <f t="shared" si="8"/>
        <v>9</v>
      </c>
      <c r="M91" s="33">
        <f t="shared" si="8"/>
        <v>1</v>
      </c>
      <c r="N91" s="33">
        <f t="shared" si="8"/>
        <v>5</v>
      </c>
      <c r="O91" s="33">
        <f t="shared" si="8"/>
        <v>9</v>
      </c>
      <c r="P91" s="33">
        <f t="shared" si="8"/>
        <v>27</v>
      </c>
      <c r="Q91" s="33">
        <f t="shared" si="8"/>
        <v>54</v>
      </c>
      <c r="R91" s="33">
        <f t="shared" si="8"/>
        <v>2</v>
      </c>
      <c r="S91" s="33">
        <f t="shared" si="8"/>
        <v>9</v>
      </c>
      <c r="T91" s="33">
        <f t="shared" si="8"/>
        <v>11</v>
      </c>
      <c r="U91" s="2"/>
    </row>
    <row r="92" spans="1:22" x14ac:dyDescent="0.3">
      <c r="A92" s="34" t="s">
        <v>28</v>
      </c>
      <c r="B92" s="81">
        <f>+B91/B91</f>
        <v>1</v>
      </c>
      <c r="C92" s="81">
        <f>+C91/$B$91</f>
        <v>8.346972176759411E-2</v>
      </c>
      <c r="D92" s="81">
        <f t="shared" ref="D92:T92" si="9">+D91/$B$91</f>
        <v>2.1276595744680851E-2</v>
      </c>
      <c r="E92" s="81">
        <f t="shared" si="9"/>
        <v>0.32078559738134205</v>
      </c>
      <c r="F92" s="81">
        <f t="shared" si="9"/>
        <v>0.13911620294599017</v>
      </c>
      <c r="G92" s="81">
        <f t="shared" si="9"/>
        <v>0.16202945990180032</v>
      </c>
      <c r="H92" s="81">
        <f t="shared" si="9"/>
        <v>2.4549918166939442E-2</v>
      </c>
      <c r="I92" s="81">
        <f t="shared" si="9"/>
        <v>1.1456628477905073E-2</v>
      </c>
      <c r="J92" s="81">
        <f t="shared" si="9"/>
        <v>2.2913256955810146E-2</v>
      </c>
      <c r="K92" s="81">
        <f t="shared" si="9"/>
        <v>6.5466448445171853E-3</v>
      </c>
      <c r="L92" s="81">
        <f t="shared" si="9"/>
        <v>1.4729950900163666E-2</v>
      </c>
      <c r="M92" s="81">
        <f t="shared" si="9"/>
        <v>1.6366612111292963E-3</v>
      </c>
      <c r="N92" s="81">
        <f t="shared" si="9"/>
        <v>8.1833060556464818E-3</v>
      </c>
      <c r="O92" s="81">
        <f t="shared" si="9"/>
        <v>1.4729950900163666E-2</v>
      </c>
      <c r="P92" s="81">
        <f t="shared" si="9"/>
        <v>4.4189852700491E-2</v>
      </c>
      <c r="Q92" s="81">
        <f t="shared" si="9"/>
        <v>8.8379705400982E-2</v>
      </c>
      <c r="R92" s="81">
        <f t="shared" si="9"/>
        <v>3.2733224222585926E-3</v>
      </c>
      <c r="S92" s="81">
        <f t="shared" si="9"/>
        <v>1.4729950900163666E-2</v>
      </c>
      <c r="T92" s="81">
        <f t="shared" si="9"/>
        <v>1.8003273322422259E-2</v>
      </c>
      <c r="U92" s="2"/>
    </row>
    <row r="93" spans="1:22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</row>
    <row r="94" spans="1:22" ht="19.2" x14ac:dyDescent="0.3">
      <c r="A94" s="14" t="s">
        <v>79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6"/>
      <c r="Q94" s="75"/>
      <c r="R94" s="75"/>
      <c r="S94" s="75"/>
      <c r="T94" s="75"/>
      <c r="U94" s="75"/>
      <c r="V94" s="75"/>
    </row>
    <row r="95" spans="1:22" ht="17.399999999999999" x14ac:dyDescent="0.3">
      <c r="A95" s="2"/>
      <c r="B95" s="82"/>
      <c r="C95" s="82"/>
      <c r="D95" s="82"/>
      <c r="E95" s="82"/>
      <c r="F95" s="82"/>
      <c r="G95" s="82"/>
      <c r="H95" s="82"/>
      <c r="I95" s="38"/>
      <c r="J95" s="83"/>
      <c r="K95" s="83"/>
      <c r="L95" s="83"/>
      <c r="M95" s="83"/>
      <c r="N95" s="82"/>
      <c r="O95" s="82"/>
      <c r="P95" s="82"/>
      <c r="Q95" s="83"/>
      <c r="R95" s="84"/>
      <c r="S95" s="85"/>
      <c r="T95" s="83"/>
      <c r="U95" s="67"/>
    </row>
    <row r="96" spans="1:22" ht="27.6" customHeight="1" x14ac:dyDescent="0.3">
      <c r="A96" s="86"/>
      <c r="B96" s="38" t="s">
        <v>80</v>
      </c>
      <c r="C96" s="87"/>
      <c r="D96" s="87"/>
      <c r="E96" s="38"/>
      <c r="F96" s="83"/>
      <c r="G96" s="88"/>
      <c r="H96" s="88"/>
      <c r="I96" s="89"/>
      <c r="J96" s="89"/>
      <c r="K96" s="89"/>
      <c r="L96" s="89"/>
      <c r="M96" s="90"/>
      <c r="N96" s="91"/>
      <c r="O96" s="91"/>
      <c r="P96" s="91"/>
      <c r="Q96" s="90"/>
      <c r="R96" s="90"/>
      <c r="S96" s="90"/>
      <c r="T96" s="90"/>
      <c r="U96" s="90"/>
      <c r="V96" s="90"/>
    </row>
    <row r="97" spans="1:22" ht="46.8" x14ac:dyDescent="0.3">
      <c r="A97" s="86"/>
      <c r="B97" s="21" t="s">
        <v>81</v>
      </c>
      <c r="C97" s="21"/>
      <c r="D97" s="21"/>
      <c r="E97" s="92"/>
      <c r="F97" s="70"/>
      <c r="G97" s="60"/>
      <c r="H97" s="60"/>
      <c r="I97" s="93"/>
      <c r="J97" s="93"/>
      <c r="K97" s="93"/>
      <c r="L97" s="94"/>
      <c r="M97" s="94"/>
      <c r="N97" s="59"/>
      <c r="O97" s="60"/>
      <c r="P97" s="60"/>
      <c r="Q97" s="60"/>
      <c r="R97" s="95"/>
      <c r="S97" s="60"/>
      <c r="T97" s="60"/>
      <c r="U97" s="60"/>
      <c r="V97" s="60"/>
    </row>
    <row r="98" spans="1:22" ht="15.6" x14ac:dyDescent="0.3">
      <c r="A98" s="86"/>
      <c r="B98" s="96"/>
      <c r="C98" s="96"/>
      <c r="D98" s="96"/>
      <c r="E98" s="97"/>
      <c r="F98" s="98"/>
      <c r="G98" s="60"/>
      <c r="H98" s="60"/>
      <c r="I98" s="93"/>
      <c r="J98" s="93"/>
      <c r="K98" s="93"/>
      <c r="L98" s="94"/>
      <c r="M98" s="94"/>
      <c r="N98" s="59"/>
      <c r="O98" s="60"/>
      <c r="P98" s="60"/>
      <c r="Q98" s="60"/>
      <c r="R98" s="95"/>
      <c r="S98" s="60"/>
      <c r="T98" s="60"/>
      <c r="U98" s="60"/>
      <c r="V98" s="60"/>
    </row>
    <row r="99" spans="1:22" x14ac:dyDescent="0.3">
      <c r="A99" s="86"/>
      <c r="B99" s="79" t="s">
        <v>8</v>
      </c>
      <c r="C99" s="79">
        <v>2017</v>
      </c>
      <c r="D99" s="79">
        <v>2018</v>
      </c>
      <c r="E99" s="99" t="s">
        <v>82</v>
      </c>
      <c r="F99" s="1"/>
      <c r="G99" s="60"/>
      <c r="H99" s="60"/>
      <c r="I99" s="93"/>
      <c r="J99" s="93"/>
      <c r="K99" s="93"/>
      <c r="L99" s="94"/>
      <c r="M99" s="94"/>
      <c r="N99" s="59"/>
      <c r="O99" s="60"/>
      <c r="P99" s="60"/>
      <c r="Q99" s="60"/>
      <c r="R99" s="95"/>
      <c r="S99" s="60"/>
      <c r="T99" s="60"/>
      <c r="U99" s="60"/>
      <c r="V99" s="60"/>
    </row>
    <row r="100" spans="1:22" x14ac:dyDescent="0.3">
      <c r="A100" s="86"/>
      <c r="B100" s="100" t="s">
        <v>15</v>
      </c>
      <c r="C100" s="101">
        <v>94</v>
      </c>
      <c r="D100" s="101">
        <v>110</v>
      </c>
      <c r="E100" s="102">
        <f t="shared" ref="E100:E111" si="10">+(D100-C100)/C100</f>
        <v>0.1702127659574468</v>
      </c>
      <c r="F100" s="1"/>
      <c r="G100" s="60"/>
      <c r="H100" s="60"/>
      <c r="I100" s="93"/>
      <c r="J100" s="93"/>
      <c r="K100" s="93"/>
      <c r="L100" s="94"/>
      <c r="M100" s="94"/>
      <c r="N100" s="59"/>
      <c r="O100" s="60"/>
      <c r="P100" s="60"/>
      <c r="Q100" s="60"/>
      <c r="R100" s="95"/>
      <c r="S100" s="60"/>
      <c r="T100" s="60"/>
      <c r="U100" s="60"/>
      <c r="V100" s="60"/>
    </row>
    <row r="101" spans="1:22" x14ac:dyDescent="0.3">
      <c r="A101" s="86"/>
      <c r="B101" s="103" t="s">
        <v>16</v>
      </c>
      <c r="C101" s="104">
        <v>83</v>
      </c>
      <c r="D101" s="104">
        <v>104</v>
      </c>
      <c r="E101" s="102">
        <f t="shared" si="10"/>
        <v>0.25301204819277107</v>
      </c>
      <c r="F101" s="1"/>
      <c r="G101" s="60"/>
      <c r="H101" s="60"/>
      <c r="I101" s="93"/>
      <c r="J101" s="93"/>
      <c r="K101" s="93"/>
      <c r="L101" s="94"/>
      <c r="M101" s="94"/>
      <c r="N101" s="59"/>
      <c r="O101" s="60"/>
      <c r="P101" s="60"/>
      <c r="Q101" s="60"/>
      <c r="R101" s="95"/>
      <c r="S101" s="60"/>
      <c r="T101" s="60"/>
      <c r="U101" s="60"/>
      <c r="V101" s="60"/>
    </row>
    <row r="102" spans="1:22" x14ac:dyDescent="0.3">
      <c r="A102" s="86"/>
      <c r="B102" s="103" t="s">
        <v>17</v>
      </c>
      <c r="C102" s="104">
        <v>100</v>
      </c>
      <c r="D102" s="104">
        <v>120</v>
      </c>
      <c r="E102" s="102">
        <f t="shared" si="10"/>
        <v>0.2</v>
      </c>
      <c r="F102" s="1"/>
      <c r="G102" s="60"/>
      <c r="H102" s="60"/>
      <c r="I102" s="93"/>
      <c r="J102" s="93"/>
      <c r="K102" s="93"/>
      <c r="L102" s="94"/>
      <c r="M102" s="94"/>
      <c r="N102" s="59"/>
      <c r="O102" s="60"/>
      <c r="P102" s="60"/>
      <c r="Q102" s="60"/>
      <c r="R102" s="95"/>
      <c r="S102" s="60"/>
      <c r="T102" s="60"/>
      <c r="U102" s="60"/>
      <c r="V102" s="60"/>
    </row>
    <row r="103" spans="1:22" x14ac:dyDescent="0.3">
      <c r="A103" s="86"/>
      <c r="B103" s="103" t="s">
        <v>18</v>
      </c>
      <c r="C103" s="104">
        <v>143</v>
      </c>
      <c r="D103" s="104">
        <v>165</v>
      </c>
      <c r="E103" s="102">
        <f t="shared" si="10"/>
        <v>0.15384615384615385</v>
      </c>
      <c r="F103" s="1"/>
      <c r="G103" s="60"/>
      <c r="H103" s="60"/>
      <c r="I103" s="93"/>
      <c r="J103" s="93"/>
      <c r="K103" s="93"/>
      <c r="L103" s="94"/>
      <c r="M103" s="94"/>
      <c r="N103" s="59"/>
      <c r="O103" s="60"/>
      <c r="P103" s="60"/>
      <c r="Q103" s="60"/>
      <c r="R103" s="95"/>
      <c r="S103" s="60"/>
      <c r="T103" s="60"/>
      <c r="U103" s="60"/>
      <c r="V103" s="60"/>
    </row>
    <row r="104" spans="1:22" x14ac:dyDescent="0.3">
      <c r="A104" s="86"/>
      <c r="B104" s="103" t="s">
        <v>19</v>
      </c>
      <c r="C104" s="104">
        <v>118</v>
      </c>
      <c r="D104" s="104">
        <v>112</v>
      </c>
      <c r="E104" s="102">
        <f t="shared" si="10"/>
        <v>-5.0847457627118647E-2</v>
      </c>
      <c r="F104" s="1"/>
      <c r="G104" s="60"/>
      <c r="H104" s="60"/>
      <c r="I104" s="93"/>
      <c r="J104" s="93"/>
      <c r="K104" s="93"/>
      <c r="L104" s="94"/>
      <c r="M104" s="94"/>
      <c r="N104" s="59"/>
      <c r="O104" s="60"/>
      <c r="P104" s="60"/>
      <c r="Q104" s="60"/>
      <c r="R104" s="95"/>
      <c r="S104" s="60"/>
      <c r="T104" s="60"/>
      <c r="U104" s="60"/>
      <c r="V104" s="60"/>
    </row>
    <row r="105" spans="1:22" hidden="1" x14ac:dyDescent="0.3">
      <c r="A105" s="86"/>
      <c r="B105" s="103" t="s">
        <v>20</v>
      </c>
      <c r="C105" s="104">
        <v>149</v>
      </c>
      <c r="D105" s="104">
        <v>0</v>
      </c>
      <c r="E105" s="102">
        <f t="shared" si="10"/>
        <v>-1</v>
      </c>
      <c r="F105" s="1"/>
      <c r="G105" s="60"/>
      <c r="H105" s="60"/>
      <c r="I105" s="105"/>
      <c r="J105" s="106"/>
      <c r="K105" s="106"/>
      <c r="L105" s="106"/>
      <c r="M105" s="106"/>
      <c r="N105" s="59"/>
      <c r="O105" s="60"/>
      <c r="P105" s="60"/>
      <c r="Q105" s="107"/>
      <c r="R105" s="106"/>
      <c r="S105" s="107"/>
      <c r="T105" s="107"/>
      <c r="U105" s="107"/>
      <c r="V105" s="107"/>
    </row>
    <row r="106" spans="1:22" hidden="1" x14ac:dyDescent="0.3">
      <c r="A106" s="86"/>
      <c r="B106" s="103" t="s">
        <v>21</v>
      </c>
      <c r="C106" s="104">
        <v>123</v>
      </c>
      <c r="D106" s="104">
        <v>0</v>
      </c>
      <c r="E106" s="102">
        <f t="shared" si="10"/>
        <v>-1</v>
      </c>
      <c r="F106" s="1"/>
      <c r="G106" s="60"/>
      <c r="H106" s="60"/>
      <c r="I106" s="94"/>
      <c r="J106" s="94"/>
      <c r="K106" s="94"/>
      <c r="L106" s="108"/>
      <c r="M106" s="109"/>
      <c r="N106" s="59"/>
      <c r="O106" s="60"/>
      <c r="P106" s="60"/>
      <c r="Q106" s="109"/>
      <c r="R106" s="109"/>
      <c r="S106" s="109"/>
      <c r="T106" s="109"/>
      <c r="U106" s="109"/>
      <c r="V106" s="109"/>
    </row>
    <row r="107" spans="1:22" hidden="1" x14ac:dyDescent="0.3">
      <c r="A107" s="86"/>
      <c r="B107" s="103" t="s">
        <v>22</v>
      </c>
      <c r="C107" s="104">
        <v>154</v>
      </c>
      <c r="D107" s="104">
        <v>0</v>
      </c>
      <c r="E107" s="102">
        <f t="shared" si="10"/>
        <v>-1</v>
      </c>
      <c r="F107" s="1"/>
      <c r="G107" s="60"/>
      <c r="H107" s="60"/>
      <c r="I107" s="86"/>
      <c r="J107" s="86"/>
      <c r="K107" s="86"/>
      <c r="L107" s="86"/>
      <c r="M107" s="86"/>
      <c r="N107" s="59"/>
      <c r="O107" s="60"/>
      <c r="P107" s="60"/>
      <c r="Q107" s="86"/>
      <c r="R107" s="86"/>
      <c r="S107" s="86"/>
      <c r="T107" s="86"/>
      <c r="U107" s="2"/>
    </row>
    <row r="108" spans="1:22" ht="19.2" hidden="1" x14ac:dyDescent="0.35">
      <c r="A108" s="86"/>
      <c r="B108" s="103" t="s">
        <v>83</v>
      </c>
      <c r="C108" s="104">
        <v>140</v>
      </c>
      <c r="D108" s="104">
        <v>0</v>
      </c>
      <c r="E108" s="102">
        <f t="shared" si="10"/>
        <v>-1</v>
      </c>
      <c r="F108" s="1"/>
      <c r="G108" s="60"/>
      <c r="H108" s="60"/>
      <c r="I108" s="110"/>
      <c r="J108" s="111"/>
      <c r="K108" s="111"/>
      <c r="L108" s="111"/>
      <c r="M108" s="48"/>
      <c r="N108" s="59"/>
      <c r="O108" s="60"/>
      <c r="P108" s="60"/>
      <c r="Q108" s="48"/>
      <c r="R108" s="48"/>
      <c r="S108" s="112"/>
      <c r="T108" s="112"/>
      <c r="U108" s="112"/>
      <c r="V108" s="112"/>
    </row>
    <row r="109" spans="1:22" ht="15" hidden="1" customHeight="1" x14ac:dyDescent="0.3">
      <c r="A109" s="86"/>
      <c r="B109" s="103" t="s">
        <v>24</v>
      </c>
      <c r="C109" s="104">
        <v>148</v>
      </c>
      <c r="D109" s="104">
        <v>0</v>
      </c>
      <c r="E109" s="102">
        <f t="shared" si="10"/>
        <v>-1</v>
      </c>
      <c r="F109" s="1"/>
      <c r="G109" s="64"/>
      <c r="H109" s="64"/>
      <c r="I109" s="86"/>
      <c r="J109" s="113"/>
      <c r="K109" s="113"/>
      <c r="L109" s="96"/>
      <c r="M109" s="86"/>
      <c r="N109" s="63"/>
      <c r="O109" s="64"/>
      <c r="P109" s="64"/>
      <c r="Q109" s="86"/>
      <c r="R109" s="86"/>
      <c r="S109" s="86"/>
      <c r="T109" s="86"/>
      <c r="U109" s="2"/>
    </row>
    <row r="110" spans="1:22" ht="15.75" hidden="1" customHeight="1" x14ac:dyDescent="0.3">
      <c r="A110" s="86"/>
      <c r="B110" s="103" t="s">
        <v>25</v>
      </c>
      <c r="C110" s="104">
        <v>175</v>
      </c>
      <c r="D110" s="104">
        <v>0</v>
      </c>
      <c r="E110" s="102">
        <f t="shared" si="10"/>
        <v>-1</v>
      </c>
      <c r="F110" s="1"/>
      <c r="G110" s="114"/>
      <c r="H110" s="114"/>
      <c r="I110" s="86"/>
      <c r="J110" s="86"/>
      <c r="K110" s="86"/>
      <c r="L110" s="96"/>
      <c r="M110" s="115"/>
      <c r="N110" s="116"/>
      <c r="O110" s="114"/>
      <c r="P110" s="114"/>
      <c r="Q110" s="86"/>
      <c r="R110" s="86"/>
      <c r="S110" s="86"/>
      <c r="T110" s="86"/>
      <c r="U110" s="2"/>
    </row>
    <row r="111" spans="1:22" ht="15" hidden="1" customHeight="1" x14ac:dyDescent="0.3">
      <c r="A111" s="86"/>
      <c r="B111" s="117" t="s">
        <v>26</v>
      </c>
      <c r="C111" s="118">
        <v>105</v>
      </c>
      <c r="D111" s="118">
        <v>0</v>
      </c>
      <c r="E111" s="102">
        <f t="shared" si="10"/>
        <v>-1</v>
      </c>
      <c r="F111" s="1"/>
      <c r="G111" s="86"/>
      <c r="H111" s="96"/>
      <c r="I111" s="86"/>
      <c r="J111" s="86"/>
      <c r="K111" s="86"/>
      <c r="L111" s="119"/>
      <c r="M111" s="120"/>
      <c r="N111" s="86"/>
      <c r="O111" s="86"/>
      <c r="P111" s="86"/>
      <c r="Q111" s="86"/>
      <c r="R111" s="86"/>
      <c r="S111" s="86"/>
      <c r="T111" s="86"/>
      <c r="U111" s="2"/>
    </row>
    <row r="112" spans="1:22" ht="15" customHeight="1" x14ac:dyDescent="0.3">
      <c r="A112" s="86"/>
      <c r="B112" s="32" t="s">
        <v>27</v>
      </c>
      <c r="C112" s="33">
        <f>+SUM(C100:C104)</f>
        <v>538</v>
      </c>
      <c r="D112" s="33">
        <f>+SUM(D100:D104)</f>
        <v>611</v>
      </c>
      <c r="E112" s="121">
        <f>+(D112-(SUM(C100:C104)))/SUM(C100:C104)</f>
        <v>0.13568773234200743</v>
      </c>
      <c r="F112" s="1"/>
      <c r="G112" s="86"/>
      <c r="H112" s="96"/>
      <c r="I112" s="86"/>
      <c r="J112" s="86"/>
      <c r="K112" s="86"/>
      <c r="L112" s="122"/>
      <c r="M112" s="93"/>
      <c r="N112" s="93"/>
      <c r="O112" s="93"/>
      <c r="P112" s="86"/>
      <c r="Q112" s="86"/>
      <c r="R112" s="86"/>
      <c r="S112" s="86"/>
      <c r="T112" s="86"/>
      <c r="U112" s="2"/>
    </row>
    <row r="113" spans="1:21" ht="15" customHeight="1" x14ac:dyDescent="0.3">
      <c r="A113" s="86"/>
      <c r="C113" s="123"/>
      <c r="D113" s="123"/>
      <c r="E113" s="124"/>
      <c r="F113" s="124"/>
      <c r="G113" s="86"/>
      <c r="H113" s="91"/>
      <c r="I113" s="86"/>
      <c r="J113" s="86"/>
      <c r="K113" s="86"/>
      <c r="L113" s="50"/>
      <c r="M113" s="50"/>
      <c r="N113" s="86"/>
      <c r="O113" s="86"/>
      <c r="P113" s="86"/>
      <c r="Q113" s="86"/>
      <c r="R113" s="86"/>
      <c r="S113" s="86"/>
      <c r="T113" s="86"/>
      <c r="U113" s="2"/>
    </row>
    <row r="114" spans="1:21" x14ac:dyDescent="0.3">
      <c r="A114" s="86"/>
      <c r="B114" s="125" t="s">
        <v>84</v>
      </c>
      <c r="C114" s="1"/>
      <c r="D114" s="1"/>
      <c r="E114" s="1"/>
      <c r="F114" s="1"/>
      <c r="G114" s="86"/>
      <c r="H114" s="91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2"/>
    </row>
    <row r="115" spans="1:21" x14ac:dyDescent="0.3">
      <c r="A115" s="86"/>
      <c r="B115" s="125" t="s">
        <v>85</v>
      </c>
      <c r="C115" s="1"/>
      <c r="D115" s="1"/>
      <c r="E115" s="1"/>
      <c r="F115" s="1"/>
      <c r="G115" s="86"/>
      <c r="H115" s="59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2"/>
    </row>
    <row r="116" spans="1:21" x14ac:dyDescent="0.3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1" x14ac:dyDescent="0.3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1" x14ac:dyDescent="0.3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1" x14ac:dyDescent="0.3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1" x14ac:dyDescent="0.3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1" x14ac:dyDescent="0.3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1" x14ac:dyDescent="0.3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1" x14ac:dyDescent="0.3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1" x14ac:dyDescent="0.3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</sheetData>
  <mergeCells count="8">
    <mergeCell ref="B95:H95"/>
    <mergeCell ref="N95:P95"/>
    <mergeCell ref="A34:A35"/>
    <mergeCell ref="B34:B35"/>
    <mergeCell ref="C34:D34"/>
    <mergeCell ref="E34:F34"/>
    <mergeCell ref="G34:H34"/>
    <mergeCell ref="A49:V5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0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Casos</vt:lpstr>
      <vt:lpstr>'ER Casos'!Área_de_impresión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2018-06-16T01:24:33Z</dcterms:created>
  <dcterms:modified xsi:type="dcterms:W3CDTF">2018-06-16T01:24:52Z</dcterms:modified>
</cp:coreProperties>
</file>