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C28" i="1" l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B26" i="1"/>
  <c r="J26" i="1"/>
  <c r="B27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56" i="1"/>
  <c r="J57" i="1"/>
  <c r="J58" i="1"/>
  <c r="J59" i="1"/>
  <c r="J60" i="1"/>
  <c r="J61" i="1"/>
  <c r="J62" i="1"/>
  <c r="J63" i="1"/>
  <c r="J64" i="1"/>
  <c r="J65" i="1"/>
  <c r="J66" i="1"/>
  <c r="J55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B29" i="1"/>
  <c r="C29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<sst xmlns="http://schemas.openxmlformats.org/spreadsheetml/2006/main" count="171" uniqueCount="90">
  <si>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</si>
  <si>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</si>
  <si>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</si>
  <si>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</si>
  <si>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</si>
  <si>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</si>
  <si>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</si>
  <si>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</si>
  <si>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</si>
  <si>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</si>
  <si>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</si>
  <si>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</si>
  <si>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</si>
  <si>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</si>
  <si>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</si>
  <si>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</si>
  <si>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</si>
  <si>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</si>
  <si>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</si>
  <si>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</si>
  <si>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</si>
  <si>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</si>
  <si>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</si>
  <si>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</si>
  <si>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</si>
  <si>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</si>
  <si>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</si>
  <si>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</si>
  <si>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</si>
  <si>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</si>
  <si>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</si>
  <si>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</si>
  <si>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</si>
  <si>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</si>
  <si>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</si>
  <si>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</si>
  <si>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</si>
  <si>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</si>
  <si>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</si>
  <si>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</si>
  <si>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</si>
  <si>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</si>
  <si>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</si>
  <si>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</si>
  <si>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</si>
  <si>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</si>
  <si>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</si>
  <si>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</si>
  <si>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</si>
  <si>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</si>
  <si>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</si>
  <si>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</si>
  <si>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</si>
  <si>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</si>
  <si>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</si>
  <si>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</si>
  <si>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</si>
  <si>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</si>
  <si>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</si>
  <si>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</si>
  <si>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</si>
  <si>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</si>
  <si>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</si>
  <si>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</si>
  <si>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</si>
  <si>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</si>
  <si>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</si>
  <si>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</si>
  <si>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</si>
  <si>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</si>
  <si>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</si>
  <si>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</si>
  <si>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</si>
  <si>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</si>
  <si>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</si>
  <si>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</si>
  <si>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</si>
  <si>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</si>
  <si>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</si>
  <si>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</si>
  <si>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</si>
  <si>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</si>
  <si>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</si>
  <si>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</si>
  <si>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</si>
  <si>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</si>
  <si>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</si>
  <si>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</si>
  <si>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</si>
  <si>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Mayo,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</si>
</sst>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285</c:v>
                </c:pt>
                <c:pt idx="1">
                  <c:v>30250</c:v>
                </c:pt>
                <c:pt idx="2">
                  <c:v>24813</c:v>
                </c:pt>
                <c:pt idx="3">
                  <c:v>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35847</xdr:colOff>
      <xdr:row>13</xdr:row>
      <xdr:rowOff>3257</xdr:rowOff>
    </xdr:from>
    <xdr:to>
      <xdr:col>7</xdr:col>
      <xdr:colOff>655530</xdr:colOff>
      <xdr:row>15</xdr:row>
      <xdr:rowOff>10580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155410" y="2289257"/>
          <a:ext cx="2238933" cy="531198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53734</xdr:colOff>
      <xdr:row>15</xdr:row>
      <xdr:rowOff>144199</xdr:rowOff>
    </xdr:from>
    <xdr:to>
      <xdr:col>7</xdr:col>
      <xdr:colOff>670718</xdr:colOff>
      <xdr:row>18</xdr:row>
      <xdr:rowOff>141555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173297" y="2954074"/>
          <a:ext cx="2236234" cy="568856"/>
          <a:chOff x="13344770" y="3572903"/>
          <a:chExt cx="2237106" cy="593172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83513"/>
            <a:ext cx="647583" cy="582562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87807</xdr:colOff>
      <xdr:row>19</xdr:row>
      <xdr:rowOff>41006</xdr:rowOff>
    </xdr:from>
    <xdr:to>
      <xdr:col>7</xdr:col>
      <xdr:colOff>705115</xdr:colOff>
      <xdr:row>29</xdr:row>
      <xdr:rowOff>71438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07370" y="3612881"/>
          <a:ext cx="2236558" cy="649557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="80" zoomScaleNormal="100" zoomScaleSheetLayoutView="80" workbookViewId="0">
      <selection activeCell="N2" sqref="N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2513</v>
      </c>
      <c r="D16" s="40">
        <v>9392</v>
      </c>
      <c r="E16" s="40">
        <v>670</v>
      </c>
      <c r="I16" s="38" t="s">
        <v>17</v>
      </c>
      <c r="J16" s="39">
        <f>SUM(K16:O16)</f>
        <v>12575</v>
      </c>
      <c r="K16" s="40">
        <v>9948</v>
      </c>
      <c r="L16" s="40">
        <v>936</v>
      </c>
      <c r="M16" s="40">
        <v>1287</v>
      </c>
      <c r="N16" s="40">
        <v>372</v>
      </c>
      <c r="O16" s="40">
        <v>32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2384</v>
      </c>
      <c r="D17" s="44">
        <v>8118</v>
      </c>
      <c r="E17" s="44">
        <v>632</v>
      </c>
      <c r="I17" s="42" t="s">
        <v>18</v>
      </c>
      <c r="J17" s="43">
        <f t="shared" ref="J17:J27" si="1">SUM(K17:O17)</f>
        <v>11134</v>
      </c>
      <c r="K17" s="44">
        <v>8737</v>
      </c>
      <c r="L17" s="44">
        <v>918</v>
      </c>
      <c r="M17" s="44">
        <v>1134</v>
      </c>
      <c r="N17" s="44">
        <v>320</v>
      </c>
      <c r="O17" s="44">
        <v>25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2658</v>
      </c>
      <c r="D18" s="44">
        <v>9137</v>
      </c>
      <c r="E18" s="44">
        <v>638</v>
      </c>
      <c r="I18" s="42" t="s">
        <v>19</v>
      </c>
      <c r="J18" s="43">
        <f t="shared" si="1"/>
        <v>12433</v>
      </c>
      <c r="K18" s="44">
        <v>9625</v>
      </c>
      <c r="L18" s="44">
        <v>987</v>
      </c>
      <c r="M18" s="44">
        <v>1420</v>
      </c>
      <c r="N18" s="44">
        <v>367</v>
      </c>
      <c r="O18" s="44">
        <v>34</v>
      </c>
    </row>
    <row r="19" spans="1:15" s="41" customFormat="1" ht="15" customHeight="1" x14ac:dyDescent="0.3">
      <c r="A19" s="42" t="s">
        <v>20</v>
      </c>
      <c r="B19" s="43">
        <f t="shared" si="0"/>
        <v>12380</v>
      </c>
      <c r="C19" s="44">
        <v>2787</v>
      </c>
      <c r="D19" s="44">
        <v>8942</v>
      </c>
      <c r="E19" s="44">
        <v>651</v>
      </c>
      <c r="I19" s="42" t="s">
        <v>20</v>
      </c>
      <c r="J19" s="43">
        <f t="shared" si="1"/>
        <v>12380</v>
      </c>
      <c r="K19" s="44">
        <v>9612</v>
      </c>
      <c r="L19" s="44">
        <v>1091</v>
      </c>
      <c r="M19" s="44">
        <v>1317</v>
      </c>
      <c r="N19" s="44">
        <v>326</v>
      </c>
      <c r="O19" s="44">
        <v>34</v>
      </c>
    </row>
    <row r="20" spans="1:15" s="41" customFormat="1" ht="15" customHeight="1" x14ac:dyDescent="0.3">
      <c r="A20" s="42" t="s">
        <v>21</v>
      </c>
      <c r="B20" s="43">
        <f t="shared" si="0"/>
        <v>12892</v>
      </c>
      <c r="C20" s="44">
        <v>2974</v>
      </c>
      <c r="D20" s="44">
        <v>9210</v>
      </c>
      <c r="E20" s="44">
        <v>708</v>
      </c>
      <c r="I20" s="42" t="s">
        <v>21</v>
      </c>
      <c r="J20" s="43">
        <f t="shared" si="1"/>
        <v>12892</v>
      </c>
      <c r="K20" s="44">
        <v>9919</v>
      </c>
      <c r="L20" s="44">
        <v>1165</v>
      </c>
      <c r="M20" s="44">
        <v>1368</v>
      </c>
      <c r="N20" s="44">
        <v>403</v>
      </c>
      <c r="O20" s="44">
        <v>37</v>
      </c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61414</v>
      </c>
      <c r="C28" s="48">
        <f>SUM(C16:C27)</f>
        <v>13316</v>
      </c>
      <c r="D28" s="48">
        <f>SUM(D16:D27)</f>
        <v>44799</v>
      </c>
      <c r="E28" s="48">
        <f>SUM(E16:E27)</f>
        <v>3299</v>
      </c>
      <c r="I28" s="34" t="s">
        <v>1</v>
      </c>
      <c r="J28" s="48">
        <f>SUM(J16:J27)</f>
        <v>61414</v>
      </c>
      <c r="K28" s="48">
        <f t="shared" ref="K28:O28" si="2">SUM(K16:K27)</f>
        <v>47841</v>
      </c>
      <c r="L28" s="48">
        <f t="shared" si="2"/>
        <v>5097</v>
      </c>
      <c r="M28" s="48">
        <f t="shared" si="2"/>
        <v>6526</v>
      </c>
      <c r="N28" s="48">
        <f t="shared" si="2"/>
        <v>1788</v>
      </c>
      <c r="O28" s="48">
        <f t="shared" si="2"/>
        <v>162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0.21682352558048654</v>
      </c>
      <c r="D29" s="50">
        <f>+D28/$B$28</f>
        <v>0.72945908099130496</v>
      </c>
      <c r="E29" s="50">
        <f>+E28/$B$28</f>
        <v>5.3717393428208554E-2</v>
      </c>
      <c r="I29" s="49" t="s">
        <v>2</v>
      </c>
      <c r="J29" s="50">
        <f t="shared" ref="J29" si="3">J28/$J$28</f>
        <v>1</v>
      </c>
      <c r="K29" s="50">
        <f>K28/$J$28</f>
        <v>0.7789917608362914</v>
      </c>
      <c r="L29" s="50">
        <f>L28/$J$28</f>
        <v>8.2994105578532582E-2</v>
      </c>
      <c r="M29" s="50">
        <f>M28/$J$28</f>
        <v>0.1062624157358257</v>
      </c>
      <c r="N29" s="50">
        <f>N28/$J$28</f>
        <v>2.9113882828019671E-2</v>
      </c>
      <c r="O29" s="50">
        <f>O28/$J$28</f>
        <v>2.6378350213306411E-3</v>
      </c>
    </row>
    <row r="30" spans="1:15" s="41" customFormat="1" ht="15" customHeight="1" x14ac:dyDescent="0.3">
      <c r="A30" s="51"/>
    </row>
    <row r="31" spans="1:15" s="41" customFormat="1" ht="15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285</v>
      </c>
      <c r="C39" s="62">
        <v>23</v>
      </c>
      <c r="D39" s="62">
        <v>19</v>
      </c>
      <c r="E39" s="62">
        <v>19</v>
      </c>
      <c r="F39" s="62">
        <v>39</v>
      </c>
      <c r="G39" s="62">
        <v>73</v>
      </c>
      <c r="H39" s="62">
        <v>40</v>
      </c>
      <c r="I39" s="62">
        <v>22</v>
      </c>
      <c r="J39" s="62">
        <v>50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30250</v>
      </c>
      <c r="C40" s="62">
        <v>1049</v>
      </c>
      <c r="D40" s="62">
        <v>2252</v>
      </c>
      <c r="E40" s="62">
        <v>2130</v>
      </c>
      <c r="F40" s="62">
        <v>4026</v>
      </c>
      <c r="G40" s="62">
        <v>7290</v>
      </c>
      <c r="H40" s="62">
        <v>6665</v>
      </c>
      <c r="I40" s="62">
        <v>4483</v>
      </c>
      <c r="J40" s="62">
        <v>2355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24813</v>
      </c>
      <c r="C41" s="62">
        <v>630</v>
      </c>
      <c r="D41" s="62">
        <v>1269</v>
      </c>
      <c r="E41" s="62">
        <v>2012</v>
      </c>
      <c r="F41" s="62">
        <v>5687</v>
      </c>
      <c r="G41" s="62">
        <v>7334</v>
      </c>
      <c r="H41" s="62">
        <v>4742</v>
      </c>
      <c r="I41" s="62">
        <v>2301</v>
      </c>
      <c r="J41" s="62">
        <v>838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6066</v>
      </c>
      <c r="C42" s="69">
        <v>222</v>
      </c>
      <c r="D42" s="69">
        <v>1153</v>
      </c>
      <c r="E42" s="69">
        <v>2538</v>
      </c>
      <c r="F42" s="69">
        <v>1008</v>
      </c>
      <c r="G42" s="69">
        <v>590</v>
      </c>
      <c r="H42" s="69">
        <v>346</v>
      </c>
      <c r="I42" s="69">
        <v>153</v>
      </c>
      <c r="J42" s="69">
        <v>56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61414</v>
      </c>
      <c r="C43" s="72">
        <f t="shared" ref="C43:J43" si="4">SUM(C39:C42)</f>
        <v>1924</v>
      </c>
      <c r="D43" s="72">
        <f t="shared" si="4"/>
        <v>4693</v>
      </c>
      <c r="E43" s="72">
        <f t="shared" si="4"/>
        <v>6699</v>
      </c>
      <c r="F43" s="72">
        <f t="shared" si="4"/>
        <v>10760</v>
      </c>
      <c r="G43" s="72">
        <f t="shared" si="4"/>
        <v>15287</v>
      </c>
      <c r="H43" s="72">
        <f t="shared" si="4"/>
        <v>11793</v>
      </c>
      <c r="I43" s="72">
        <f t="shared" si="4"/>
        <v>6959</v>
      </c>
      <c r="J43" s="72">
        <f t="shared" si="4"/>
        <v>3299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3.1328361611358976E-2</v>
      </c>
      <c r="D44" s="74">
        <f t="shared" si="5"/>
        <v>7.6415800957436414E-2</v>
      </c>
      <c r="E44" s="74">
        <f t="shared" si="5"/>
        <v>0.10907936301169115</v>
      </c>
      <c r="F44" s="74">
        <f t="shared" si="5"/>
        <v>0.17520435079949198</v>
      </c>
      <c r="G44" s="74">
        <f t="shared" si="5"/>
        <v>0.24891718500667601</v>
      </c>
      <c r="H44" s="74">
        <f t="shared" si="5"/>
        <v>0.19202461979353241</v>
      </c>
      <c r="I44" s="74">
        <f t="shared" si="5"/>
        <v>0.11331292539160452</v>
      </c>
      <c r="J44" s="74">
        <f t="shared" si="5"/>
        <v>5.3717393428208554E-2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28.5" hidden="1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hidden="1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7" t="s">
        <v>46</v>
      </c>
      <c r="B53" s="104" t="s">
        <v>1</v>
      </c>
      <c r="C53" s="104" t="s">
        <v>77</v>
      </c>
      <c r="D53" s="104"/>
      <c r="E53" s="104"/>
      <c r="F53" s="104" t="s">
        <v>1</v>
      </c>
      <c r="G53" s="104" t="s">
        <v>78</v>
      </c>
      <c r="H53" s="104"/>
      <c r="I53" s="104"/>
      <c r="J53" s="104" t="s">
        <v>1</v>
      </c>
      <c r="K53" s="106" t="s">
        <v>79</v>
      </c>
      <c r="L53" s="106"/>
      <c r="M53" s="104" t="s">
        <v>80</v>
      </c>
      <c r="N53" s="104" t="s">
        <v>81</v>
      </c>
      <c r="O53" s="105"/>
    </row>
    <row r="54" spans="1:15" ht="15" customHeight="1" x14ac:dyDescent="0.2">
      <c r="A54" s="107"/>
      <c r="B54" s="104"/>
      <c r="C54" s="1" t="s">
        <v>3</v>
      </c>
      <c r="D54" s="1" t="s">
        <v>4</v>
      </c>
      <c r="E54" s="1" t="s">
        <v>45</v>
      </c>
      <c r="F54" s="104"/>
      <c r="G54" s="2" t="s">
        <v>3</v>
      </c>
      <c r="H54" s="2" t="s">
        <v>4</v>
      </c>
      <c r="I54" s="2" t="s">
        <v>45</v>
      </c>
      <c r="J54" s="104"/>
      <c r="K54" s="2" t="s">
        <v>3</v>
      </c>
      <c r="L54" s="2" t="s">
        <v>4</v>
      </c>
      <c r="M54" s="104"/>
      <c r="N54" s="104"/>
      <c r="O54" s="105"/>
    </row>
    <row r="55" spans="1:15" ht="15" customHeight="1" x14ac:dyDescent="0.2">
      <c r="A55" s="78" t="s">
        <v>17</v>
      </c>
      <c r="B55" s="79">
        <f>C55+D55+E55</f>
        <v>135</v>
      </c>
      <c r="C55" s="62">
        <v>23</v>
      </c>
      <c r="D55" s="62">
        <v>111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68</v>
      </c>
      <c r="L55" s="62">
        <v>281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6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147</v>
      </c>
      <c r="G57" s="62">
        <v>28</v>
      </c>
      <c r="H57" s="62">
        <v>83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6</v>
      </c>
      <c r="N57" s="64">
        <v>12</v>
      </c>
      <c r="O57" s="81"/>
    </row>
    <row r="58" spans="1:15" ht="15" customHeight="1" x14ac:dyDescent="0.2">
      <c r="A58" s="66" t="s">
        <v>20</v>
      </c>
      <c r="B58" s="64">
        <f t="shared" ref="B58:B66" si="7">C58+D58+E58</f>
        <v>113</v>
      </c>
      <c r="C58" s="62">
        <v>10</v>
      </c>
      <c r="D58" s="62">
        <v>103</v>
      </c>
      <c r="E58" s="80">
        <v>0</v>
      </c>
      <c r="F58" s="64">
        <f t="shared" ref="F58:F66" si="8">G58+H58+I58</f>
        <v>165</v>
      </c>
      <c r="G58" s="62">
        <v>30</v>
      </c>
      <c r="H58" s="62">
        <v>84</v>
      </c>
      <c r="I58" s="80">
        <v>51</v>
      </c>
      <c r="J58" s="79">
        <f t="shared" si="6"/>
        <v>348</v>
      </c>
      <c r="K58" s="62">
        <v>54</v>
      </c>
      <c r="L58" s="62">
        <v>294</v>
      </c>
      <c r="M58" s="64">
        <v>10</v>
      </c>
      <c r="N58" s="64">
        <v>10</v>
      </c>
      <c r="O58" s="81"/>
    </row>
    <row r="59" spans="1:15" ht="15" customHeight="1" x14ac:dyDescent="0.2">
      <c r="A59" s="82" t="s">
        <v>21</v>
      </c>
      <c r="B59" s="64">
        <f t="shared" si="7"/>
        <v>138</v>
      </c>
      <c r="C59" s="62">
        <v>19</v>
      </c>
      <c r="D59" s="62">
        <v>116</v>
      </c>
      <c r="E59" s="80">
        <v>3</v>
      </c>
      <c r="F59" s="83">
        <f t="shared" si="8"/>
        <v>169</v>
      </c>
      <c r="G59" s="62">
        <v>23</v>
      </c>
      <c r="H59" s="62">
        <v>95</v>
      </c>
      <c r="I59" s="80">
        <v>51</v>
      </c>
      <c r="J59" s="79">
        <f t="shared" si="6"/>
        <v>371</v>
      </c>
      <c r="K59" s="62">
        <v>88</v>
      </c>
      <c r="L59" s="62">
        <v>283</v>
      </c>
      <c r="M59" s="83">
        <v>5</v>
      </c>
      <c r="N59" s="83">
        <v>10</v>
      </c>
      <c r="O59" s="84"/>
    </row>
    <row r="60" spans="1:15" ht="15" hidden="1" customHeight="1" x14ac:dyDescent="0.2">
      <c r="A60" s="66" t="s">
        <v>22</v>
      </c>
      <c r="B60" s="64">
        <f t="shared" si="7"/>
        <v>0</v>
      </c>
      <c r="C60" s="62"/>
      <c r="D60" s="62"/>
      <c r="E60" s="80"/>
      <c r="F60" s="64">
        <f t="shared" si="8"/>
        <v>0</v>
      </c>
      <c r="G60" s="62"/>
      <c r="H60" s="62"/>
      <c r="I60" s="80"/>
      <c r="J60" s="79">
        <f t="shared" si="6"/>
        <v>0</v>
      </c>
      <c r="K60" s="62"/>
      <c r="L60" s="62"/>
      <c r="M60" s="64"/>
      <c r="N60" s="64"/>
      <c r="O60" s="81"/>
    </row>
    <row r="61" spans="1:15" ht="15" hidden="1" customHeight="1" x14ac:dyDescent="0.2">
      <c r="A61" s="66" t="s">
        <v>23</v>
      </c>
      <c r="B61" s="64">
        <f t="shared" si="7"/>
        <v>0</v>
      </c>
      <c r="C61" s="62"/>
      <c r="D61" s="62"/>
      <c r="E61" s="80"/>
      <c r="F61" s="64">
        <f t="shared" si="8"/>
        <v>0</v>
      </c>
      <c r="G61" s="62"/>
      <c r="H61" s="62"/>
      <c r="I61" s="80"/>
      <c r="J61" s="79">
        <f t="shared" si="6"/>
        <v>0</v>
      </c>
      <c r="K61" s="62"/>
      <c r="L61" s="62"/>
      <c r="M61" s="64"/>
      <c r="N61" s="64"/>
      <c r="O61" s="81"/>
    </row>
    <row r="62" spans="1:15" ht="15" hidden="1" customHeight="1" x14ac:dyDescent="0.2">
      <c r="A62" s="66" t="s">
        <v>24</v>
      </c>
      <c r="B62" s="64">
        <f t="shared" si="7"/>
        <v>0</v>
      </c>
      <c r="C62" s="62"/>
      <c r="D62" s="62"/>
      <c r="E62" s="80"/>
      <c r="F62" s="64">
        <f t="shared" si="8"/>
        <v>0</v>
      </c>
      <c r="G62" s="62"/>
      <c r="H62" s="62"/>
      <c r="I62" s="80"/>
      <c r="J62" s="79">
        <f t="shared" si="6"/>
        <v>0</v>
      </c>
      <c r="K62" s="62"/>
      <c r="L62" s="62"/>
      <c r="M62" s="64"/>
      <c r="N62" s="64"/>
      <c r="O62" s="81"/>
    </row>
    <row r="63" spans="1:15" ht="15" hidden="1" customHeight="1" x14ac:dyDescent="0.2">
      <c r="A63" s="82" t="s">
        <v>25</v>
      </c>
      <c r="B63" s="64">
        <f t="shared" si="7"/>
        <v>0</v>
      </c>
      <c r="C63" s="62"/>
      <c r="D63" s="62"/>
      <c r="E63" s="80"/>
      <c r="F63" s="64">
        <f t="shared" si="8"/>
        <v>0</v>
      </c>
      <c r="G63" s="62"/>
      <c r="H63" s="62"/>
      <c r="I63" s="80"/>
      <c r="J63" s="79">
        <f t="shared" si="6"/>
        <v>0</v>
      </c>
      <c r="K63" s="62"/>
      <c r="L63" s="62"/>
      <c r="M63" s="64"/>
      <c r="N63" s="64"/>
      <c r="O63" s="81"/>
    </row>
    <row r="64" spans="1:15" ht="15" hidden="1" customHeight="1" x14ac:dyDescent="0.2">
      <c r="A64" s="66" t="s">
        <v>26</v>
      </c>
      <c r="B64" s="64">
        <f t="shared" si="7"/>
        <v>0</v>
      </c>
      <c r="C64" s="62"/>
      <c r="D64" s="62"/>
      <c r="E64" s="80"/>
      <c r="F64" s="64">
        <f t="shared" si="8"/>
        <v>0</v>
      </c>
      <c r="G64" s="62"/>
      <c r="H64" s="62"/>
      <c r="I64" s="80"/>
      <c r="J64" s="79">
        <f t="shared" si="6"/>
        <v>0</v>
      </c>
      <c r="K64" s="62"/>
      <c r="L64" s="62"/>
      <c r="M64" s="64"/>
      <c r="N64" s="64"/>
      <c r="O64" s="81"/>
    </row>
    <row r="65" spans="1:15" ht="15" hidden="1" customHeight="1" x14ac:dyDescent="0.2">
      <c r="A65" s="82" t="s">
        <v>27</v>
      </c>
      <c r="B65" s="64">
        <f t="shared" si="7"/>
        <v>0</v>
      </c>
      <c r="C65" s="62"/>
      <c r="D65" s="62"/>
      <c r="E65" s="80"/>
      <c r="F65" s="64">
        <f t="shared" si="8"/>
        <v>0</v>
      </c>
      <c r="G65" s="62"/>
      <c r="H65" s="62"/>
      <c r="I65" s="80"/>
      <c r="J65" s="79">
        <f t="shared" si="6"/>
        <v>0</v>
      </c>
      <c r="K65" s="62"/>
      <c r="L65" s="62"/>
      <c r="M65" s="64"/>
      <c r="N65" s="64"/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/>
      <c r="D66" s="85"/>
      <c r="E66" s="86"/>
      <c r="F66" s="68">
        <f t="shared" si="8"/>
        <v>0</v>
      </c>
      <c r="G66" s="85"/>
      <c r="H66" s="85"/>
      <c r="I66" s="86"/>
      <c r="J66" s="87">
        <f t="shared" si="6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9">SUM(B55:B66)</f>
        <v>589</v>
      </c>
      <c r="C67" s="72">
        <f t="shared" si="9"/>
        <v>77</v>
      </c>
      <c r="D67" s="72">
        <f t="shared" si="9"/>
        <v>507</v>
      </c>
      <c r="E67" s="72">
        <f t="shared" si="9"/>
        <v>5</v>
      </c>
      <c r="F67" s="72">
        <f t="shared" si="9"/>
        <v>766</v>
      </c>
      <c r="G67" s="72">
        <f t="shared" si="9"/>
        <v>131</v>
      </c>
      <c r="H67" s="72">
        <f t="shared" si="9"/>
        <v>429</v>
      </c>
      <c r="I67" s="72">
        <f t="shared" si="9"/>
        <v>206</v>
      </c>
      <c r="J67" s="72">
        <f t="shared" si="9"/>
        <v>1754</v>
      </c>
      <c r="K67" s="72">
        <f t="shared" si="9"/>
        <v>336</v>
      </c>
      <c r="L67" s="72">
        <f t="shared" si="9"/>
        <v>1418</v>
      </c>
      <c r="M67" s="72">
        <f t="shared" si="9"/>
        <v>31</v>
      </c>
      <c r="N67" s="72">
        <f t="shared" si="9"/>
        <v>45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0.13073005093378609</v>
      </c>
      <c r="D68" s="74">
        <f>D67/$B$67</f>
        <v>0.8607809847198642</v>
      </c>
      <c r="E68" s="74">
        <f>E67/$B$67</f>
        <v>8.4889643463497456E-3</v>
      </c>
      <c r="F68" s="74">
        <f>F67/$F$67</f>
        <v>1</v>
      </c>
      <c r="G68" s="74">
        <f>G67/$F$67</f>
        <v>0.17101827676240208</v>
      </c>
      <c r="H68" s="74">
        <f>H67/$F$67</f>
        <v>0.56005221932114879</v>
      </c>
      <c r="I68" s="74">
        <f>I67/$F$67</f>
        <v>0.2689295039164491</v>
      </c>
      <c r="J68" s="74">
        <f>J67/$J$67</f>
        <v>1</v>
      </c>
      <c r="K68" s="74">
        <f>K67/$J$67</f>
        <v>0.19156214367160776</v>
      </c>
      <c r="L68" s="74">
        <f>L67/$J$67</f>
        <v>0.80843785632839227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7" t="s">
        <v>46</v>
      </c>
      <c r="B78" s="104" t="s">
        <v>1</v>
      </c>
      <c r="C78" s="104" t="s">
        <v>49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91"/>
    </row>
    <row r="79" spans="1:15" ht="15.75" customHeight="1" x14ac:dyDescent="0.2">
      <c r="A79" s="107"/>
      <c r="B79" s="104"/>
      <c r="C79" s="108" t="s">
        <v>48</v>
      </c>
      <c r="D79" s="108"/>
      <c r="E79" s="109"/>
      <c r="F79" s="110" t="s">
        <v>6</v>
      </c>
      <c r="G79" s="108"/>
      <c r="H79" s="109"/>
      <c r="I79" s="110" t="s">
        <v>7</v>
      </c>
      <c r="J79" s="108"/>
      <c r="K79" s="109"/>
      <c r="L79" s="108" t="s">
        <v>8</v>
      </c>
      <c r="M79" s="108"/>
      <c r="N79" s="108"/>
      <c r="O79" s="91"/>
    </row>
    <row r="80" spans="1:15" ht="33.75" customHeight="1" x14ac:dyDescent="0.2">
      <c r="A80" s="107"/>
      <c r="B80" s="104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193</v>
      </c>
      <c r="M81" s="62">
        <v>392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0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0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20</v>
      </c>
      <c r="B84" s="79">
        <f t="shared" si="10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customHeight="1" x14ac:dyDescent="0.2">
      <c r="A85" s="82" t="s">
        <v>21</v>
      </c>
      <c r="B85" s="79">
        <f t="shared" si="10"/>
        <v>12892</v>
      </c>
      <c r="C85" s="62">
        <v>29</v>
      </c>
      <c r="D85" s="62">
        <v>31</v>
      </c>
      <c r="E85" s="80">
        <v>0</v>
      </c>
      <c r="F85" s="62">
        <v>3723</v>
      </c>
      <c r="G85" s="62">
        <v>2190</v>
      </c>
      <c r="H85" s="80">
        <v>260</v>
      </c>
      <c r="I85" s="62">
        <v>3691</v>
      </c>
      <c r="J85" s="62">
        <v>1440</v>
      </c>
      <c r="K85" s="80">
        <v>167</v>
      </c>
      <c r="L85" s="62">
        <v>178</v>
      </c>
      <c r="M85" s="62">
        <v>472</v>
      </c>
      <c r="N85" s="62">
        <v>711</v>
      </c>
      <c r="O85" s="84"/>
    </row>
    <row r="86" spans="1:15" ht="15" hidden="1" customHeight="1" x14ac:dyDescent="0.2">
      <c r="A86" s="66" t="s">
        <v>22</v>
      </c>
      <c r="B86" s="79">
        <f t="shared" si="10"/>
        <v>0</v>
      </c>
      <c r="C86" s="62"/>
      <c r="D86" s="62"/>
      <c r="E86" s="80"/>
      <c r="F86" s="62"/>
      <c r="G86" s="62"/>
      <c r="H86" s="80"/>
      <c r="I86" s="62"/>
      <c r="J86" s="62"/>
      <c r="K86" s="80"/>
      <c r="L86" s="62"/>
      <c r="M86" s="62"/>
      <c r="N86" s="62"/>
      <c r="O86" s="84"/>
    </row>
    <row r="87" spans="1:15" ht="15" hidden="1" customHeight="1" x14ac:dyDescent="0.2">
      <c r="A87" s="66" t="s">
        <v>23</v>
      </c>
      <c r="B87" s="79">
        <f t="shared" si="10"/>
        <v>0</v>
      </c>
      <c r="C87" s="62"/>
      <c r="D87" s="62"/>
      <c r="E87" s="80"/>
      <c r="F87" s="62"/>
      <c r="G87" s="62"/>
      <c r="H87" s="80"/>
      <c r="I87" s="62"/>
      <c r="J87" s="62"/>
      <c r="K87" s="80"/>
      <c r="L87" s="62"/>
      <c r="M87" s="62"/>
      <c r="N87" s="62"/>
      <c r="O87" s="84"/>
    </row>
    <row r="88" spans="1:15" ht="15" hidden="1" customHeight="1" x14ac:dyDescent="0.2">
      <c r="A88" s="66" t="s">
        <v>24</v>
      </c>
      <c r="B88" s="79">
        <f t="shared" si="10"/>
        <v>0</v>
      </c>
      <c r="C88" s="62"/>
      <c r="D88" s="62"/>
      <c r="E88" s="80"/>
      <c r="F88" s="62"/>
      <c r="G88" s="62"/>
      <c r="H88" s="80"/>
      <c r="I88" s="62"/>
      <c r="J88" s="62"/>
      <c r="K88" s="80"/>
      <c r="L88" s="62"/>
      <c r="M88" s="62"/>
      <c r="N88" s="62"/>
      <c r="O88" s="84"/>
    </row>
    <row r="89" spans="1:15" ht="15" hidden="1" customHeight="1" x14ac:dyDescent="0.2">
      <c r="A89" s="82" t="s">
        <v>25</v>
      </c>
      <c r="B89" s="79">
        <f t="shared" si="10"/>
        <v>0</v>
      </c>
      <c r="C89" s="62"/>
      <c r="D89" s="62"/>
      <c r="E89" s="80"/>
      <c r="F89" s="62"/>
      <c r="G89" s="62"/>
      <c r="H89" s="80"/>
      <c r="I89" s="62"/>
      <c r="J89" s="62"/>
      <c r="K89" s="80"/>
      <c r="L89" s="62"/>
      <c r="M89" s="62"/>
      <c r="N89" s="62"/>
      <c r="O89" s="84"/>
    </row>
    <row r="90" spans="1:15" ht="16.5" hidden="1" x14ac:dyDescent="0.2">
      <c r="A90" s="66" t="s">
        <v>26</v>
      </c>
      <c r="B90" s="79">
        <f t="shared" si="10"/>
        <v>0</v>
      </c>
      <c r="C90" s="62"/>
      <c r="D90" s="62"/>
      <c r="E90" s="80"/>
      <c r="F90" s="62"/>
      <c r="G90" s="62"/>
      <c r="H90" s="80"/>
      <c r="I90" s="62"/>
      <c r="J90" s="62"/>
      <c r="K90" s="80"/>
      <c r="L90" s="62"/>
      <c r="M90" s="62"/>
      <c r="N90" s="62"/>
      <c r="O90" s="84"/>
    </row>
    <row r="91" spans="1:15" ht="15" hidden="1" customHeight="1" x14ac:dyDescent="0.2">
      <c r="A91" s="82" t="s">
        <v>27</v>
      </c>
      <c r="B91" s="79">
        <f t="shared" si="10"/>
        <v>0</v>
      </c>
      <c r="C91" s="62"/>
      <c r="D91" s="62"/>
      <c r="E91" s="80"/>
      <c r="F91" s="62"/>
      <c r="G91" s="62"/>
      <c r="H91" s="80"/>
      <c r="I91" s="62"/>
      <c r="J91" s="62"/>
      <c r="K91" s="80"/>
      <c r="L91" s="62"/>
      <c r="M91" s="62"/>
      <c r="N91" s="62"/>
      <c r="O91" s="84"/>
    </row>
    <row r="92" spans="1:15" ht="15" hidden="1" customHeight="1" x14ac:dyDescent="0.2">
      <c r="A92" s="67" t="s">
        <v>28</v>
      </c>
      <c r="B92" s="87">
        <f t="shared" si="10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1">SUM(B81:B92)</f>
        <v>61414</v>
      </c>
      <c r="C93" s="72">
        <f t="shared" si="11"/>
        <v>167</v>
      </c>
      <c r="D93" s="72">
        <f t="shared" si="11"/>
        <v>113</v>
      </c>
      <c r="E93" s="72">
        <f t="shared" si="11"/>
        <v>5</v>
      </c>
      <c r="F93" s="72">
        <f t="shared" si="11"/>
        <v>18945</v>
      </c>
      <c r="G93" s="72">
        <f t="shared" si="11"/>
        <v>10263</v>
      </c>
      <c r="H93" s="72">
        <f t="shared" ref="H93:N93" si="12">SUM(H81:H92)</f>
        <v>1042</v>
      </c>
      <c r="I93" s="72">
        <f t="shared" si="12"/>
        <v>17536</v>
      </c>
      <c r="J93" s="72">
        <f t="shared" si="12"/>
        <v>6539</v>
      </c>
      <c r="K93" s="72">
        <f t="shared" si="12"/>
        <v>738</v>
      </c>
      <c r="L93" s="72">
        <f t="shared" si="12"/>
        <v>938</v>
      </c>
      <c r="M93" s="72">
        <f t="shared" si="12"/>
        <v>2042</v>
      </c>
      <c r="N93" s="72">
        <f t="shared" si="12"/>
        <v>3086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2.7192496824828215E-3</v>
      </c>
      <c r="D94" s="74">
        <f>D93/$B$93</f>
        <v>1.8399713420392744E-3</v>
      </c>
      <c r="E94" s="74">
        <f>E93/$B$93</f>
        <v>8.1414661152180289E-5</v>
      </c>
      <c r="F94" s="74">
        <f t="shared" ref="F94:N94" si="13">F93/$B$93</f>
        <v>0.30848015110561111</v>
      </c>
      <c r="G94" s="74">
        <f t="shared" si="13"/>
        <v>0.16711173348096525</v>
      </c>
      <c r="H94" s="74">
        <f t="shared" si="13"/>
        <v>1.6966815384114372E-2</v>
      </c>
      <c r="I94" s="74">
        <f t="shared" si="13"/>
        <v>0.28553749959292668</v>
      </c>
      <c r="J94" s="74">
        <f t="shared" si="13"/>
        <v>0.10647409385482137</v>
      </c>
      <c r="K94" s="74">
        <f t="shared" si="13"/>
        <v>1.201680398606181E-2</v>
      </c>
      <c r="L94" s="74">
        <f t="shared" si="13"/>
        <v>1.5273390432149021E-2</v>
      </c>
      <c r="M94" s="74">
        <f t="shared" si="13"/>
        <v>3.3249747614550428E-2</v>
      </c>
      <c r="N94" s="74">
        <f t="shared" si="13"/>
        <v>5.0249128863125672E-2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7" t="s">
        <v>9</v>
      </c>
      <c r="B99" s="112" t="s">
        <v>1</v>
      </c>
      <c r="C99" s="111" t="s">
        <v>49</v>
      </c>
      <c r="D99" s="111"/>
      <c r="E99" s="111"/>
      <c r="F99" s="111"/>
      <c r="G99" s="91"/>
      <c r="H99" s="91"/>
      <c r="I99" s="91"/>
      <c r="J99" s="91"/>
      <c r="K99" s="91"/>
      <c r="L99" s="91"/>
      <c r="M99" s="91"/>
      <c r="N99" s="91"/>
      <c r="O99" s="105"/>
    </row>
    <row r="100" spans="1:15" ht="33.75" customHeight="1" x14ac:dyDescent="0.2">
      <c r="A100" s="107"/>
      <c r="B100" s="112"/>
      <c r="C100" s="5" t="s">
        <v>48</v>
      </c>
      <c r="D100" s="5" t="s">
        <v>6</v>
      </c>
      <c r="E100" s="5" t="s">
        <v>7</v>
      </c>
      <c r="F100" s="5" t="s">
        <v>8</v>
      </c>
      <c r="G100" s="4"/>
      <c r="H100" s="81"/>
      <c r="I100" s="4"/>
      <c r="J100" s="91"/>
      <c r="K100" s="4"/>
      <c r="L100" s="4"/>
      <c r="M100" s="91"/>
      <c r="N100" s="91"/>
      <c r="O100" s="105"/>
    </row>
    <row r="101" spans="1:15" ht="15" customHeight="1" x14ac:dyDescent="0.2">
      <c r="A101" s="78" t="s">
        <v>51</v>
      </c>
      <c r="B101" s="92">
        <f>C101+D101+E101+F101</f>
        <v>693</v>
      </c>
      <c r="C101" s="93">
        <v>6</v>
      </c>
      <c r="D101" s="93">
        <v>276</v>
      </c>
      <c r="E101" s="93">
        <v>289</v>
      </c>
      <c r="F101" s="93">
        <v>122</v>
      </c>
      <c r="G101" s="94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4">C102+D102+E102+F102</f>
        <v>3014</v>
      </c>
      <c r="C102" s="93">
        <v>4</v>
      </c>
      <c r="D102" s="93">
        <v>1550</v>
      </c>
      <c r="E102" s="93">
        <v>1230</v>
      </c>
      <c r="F102" s="93">
        <v>230</v>
      </c>
      <c r="G102" s="94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4"/>
        <v>1241</v>
      </c>
      <c r="C103" s="93">
        <v>5</v>
      </c>
      <c r="D103" s="93">
        <v>602</v>
      </c>
      <c r="E103" s="93">
        <v>575</v>
      </c>
      <c r="F103" s="93">
        <v>59</v>
      </c>
      <c r="G103" s="94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4"/>
        <v>5168</v>
      </c>
      <c r="C104" s="93">
        <v>44</v>
      </c>
      <c r="D104" s="93">
        <v>3100</v>
      </c>
      <c r="E104" s="93">
        <v>1593</v>
      </c>
      <c r="F104" s="93">
        <v>431</v>
      </c>
      <c r="G104" s="94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4"/>
        <v>1665</v>
      </c>
      <c r="C105" s="93">
        <v>12</v>
      </c>
      <c r="D105" s="93">
        <v>808</v>
      </c>
      <c r="E105" s="93">
        <v>706</v>
      </c>
      <c r="F105" s="93">
        <v>139</v>
      </c>
      <c r="G105" s="94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4"/>
        <v>1398</v>
      </c>
      <c r="C106" s="93">
        <v>4</v>
      </c>
      <c r="D106" s="93">
        <v>625</v>
      </c>
      <c r="E106" s="93">
        <v>629</v>
      </c>
      <c r="F106" s="93">
        <v>140</v>
      </c>
      <c r="G106" s="94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4"/>
        <v>1380</v>
      </c>
      <c r="C107" s="93">
        <v>3</v>
      </c>
      <c r="D107" s="93">
        <v>724</v>
      </c>
      <c r="E107" s="93">
        <v>493</v>
      </c>
      <c r="F107" s="93">
        <v>160</v>
      </c>
      <c r="G107" s="94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4"/>
        <v>4681</v>
      </c>
      <c r="C108" s="93">
        <v>23</v>
      </c>
      <c r="D108" s="93">
        <v>2372</v>
      </c>
      <c r="E108" s="93">
        <v>2017</v>
      </c>
      <c r="F108" s="93">
        <v>269</v>
      </c>
      <c r="G108" s="94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4"/>
        <v>766</v>
      </c>
      <c r="C109" s="93">
        <v>5</v>
      </c>
      <c r="D109" s="93">
        <v>381</v>
      </c>
      <c r="E109" s="93">
        <v>312</v>
      </c>
      <c r="F109" s="93">
        <v>68</v>
      </c>
      <c r="G109" s="94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4"/>
        <v>1684</v>
      </c>
      <c r="C110" s="93">
        <v>5</v>
      </c>
      <c r="D110" s="93">
        <v>737</v>
      </c>
      <c r="E110" s="93">
        <v>701</v>
      </c>
      <c r="F110" s="93">
        <v>241</v>
      </c>
      <c r="G110" s="94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4"/>
        <v>2084</v>
      </c>
      <c r="C111" s="93">
        <v>5</v>
      </c>
      <c r="D111" s="93">
        <v>1009</v>
      </c>
      <c r="E111" s="93">
        <v>826</v>
      </c>
      <c r="F111" s="93">
        <v>244</v>
      </c>
      <c r="G111" s="94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4"/>
        <v>3176</v>
      </c>
      <c r="C112" s="93">
        <v>11</v>
      </c>
      <c r="D112" s="93">
        <v>1563</v>
      </c>
      <c r="E112" s="93">
        <v>1282</v>
      </c>
      <c r="F112" s="93">
        <v>320</v>
      </c>
      <c r="G112" s="94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4"/>
        <v>2213</v>
      </c>
      <c r="C113" s="93">
        <v>6</v>
      </c>
      <c r="D113" s="93">
        <v>998</v>
      </c>
      <c r="E113" s="93">
        <v>888</v>
      </c>
      <c r="F113" s="93">
        <v>321</v>
      </c>
      <c r="G113" s="94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4"/>
        <v>1518</v>
      </c>
      <c r="C114" s="93">
        <v>5</v>
      </c>
      <c r="D114" s="93">
        <v>770</v>
      </c>
      <c r="E114" s="93">
        <v>623</v>
      </c>
      <c r="F114" s="93">
        <v>120</v>
      </c>
      <c r="G114" s="94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4"/>
        <v>18973</v>
      </c>
      <c r="C115" s="93">
        <v>54</v>
      </c>
      <c r="D115" s="93">
        <v>9028</v>
      </c>
      <c r="E115" s="93">
        <v>7797</v>
      </c>
      <c r="F115" s="93">
        <v>2094</v>
      </c>
      <c r="G115" s="94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4"/>
        <v>1270</v>
      </c>
      <c r="C116" s="93">
        <v>58</v>
      </c>
      <c r="D116" s="93">
        <v>546</v>
      </c>
      <c r="E116" s="93">
        <v>470</v>
      </c>
      <c r="F116" s="93">
        <v>196</v>
      </c>
      <c r="G116" s="94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4"/>
        <v>409</v>
      </c>
      <c r="C117" s="93">
        <v>6</v>
      </c>
      <c r="D117" s="93">
        <v>210</v>
      </c>
      <c r="E117" s="93">
        <v>125</v>
      </c>
      <c r="F117" s="93">
        <v>68</v>
      </c>
      <c r="G117" s="94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4"/>
        <v>493</v>
      </c>
      <c r="C118" s="93">
        <v>1</v>
      </c>
      <c r="D118" s="93">
        <v>264</v>
      </c>
      <c r="E118" s="93">
        <v>193</v>
      </c>
      <c r="F118" s="93">
        <v>35</v>
      </c>
      <c r="G118" s="94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4"/>
        <v>604</v>
      </c>
      <c r="C119" s="93">
        <v>4</v>
      </c>
      <c r="D119" s="93">
        <v>262</v>
      </c>
      <c r="E119" s="93">
        <v>273</v>
      </c>
      <c r="F119" s="93">
        <v>65</v>
      </c>
      <c r="G119" s="94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4"/>
        <v>2687</v>
      </c>
      <c r="C120" s="93">
        <v>2</v>
      </c>
      <c r="D120" s="93">
        <v>1520</v>
      </c>
      <c r="E120" s="93">
        <v>999</v>
      </c>
      <c r="F120" s="93">
        <v>166</v>
      </c>
      <c r="G120" s="94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4"/>
        <v>2126</v>
      </c>
      <c r="C121" s="93">
        <v>17</v>
      </c>
      <c r="D121" s="93">
        <v>933</v>
      </c>
      <c r="E121" s="93">
        <v>1051</v>
      </c>
      <c r="F121" s="93">
        <v>125</v>
      </c>
      <c r="G121" s="94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4"/>
        <v>1741</v>
      </c>
      <c r="C122" s="93">
        <v>1</v>
      </c>
      <c r="D122" s="93">
        <v>896</v>
      </c>
      <c r="E122" s="93">
        <v>651</v>
      </c>
      <c r="F122" s="93">
        <v>193</v>
      </c>
      <c r="G122" s="94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4"/>
        <v>1119</v>
      </c>
      <c r="C123" s="93">
        <v>1</v>
      </c>
      <c r="D123" s="93">
        <v>414</v>
      </c>
      <c r="E123" s="93">
        <v>566</v>
      </c>
      <c r="F123" s="93">
        <v>138</v>
      </c>
      <c r="G123" s="94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4"/>
        <v>904</v>
      </c>
      <c r="C124" s="93">
        <v>1</v>
      </c>
      <c r="D124" s="93">
        <v>472</v>
      </c>
      <c r="E124" s="93">
        <v>410</v>
      </c>
      <c r="F124" s="93">
        <v>21</v>
      </c>
      <c r="G124" s="94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4"/>
        <v>407</v>
      </c>
      <c r="C125" s="96">
        <v>2</v>
      </c>
      <c r="D125" s="96">
        <v>190</v>
      </c>
      <c r="E125" s="96">
        <v>114</v>
      </c>
      <c r="F125" s="96">
        <v>101</v>
      </c>
      <c r="G125" s="94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61414</v>
      </c>
      <c r="C126" s="98">
        <f>SUM(C101:C125)</f>
        <v>285</v>
      </c>
      <c r="D126" s="98">
        <f>SUM(D101:D125)</f>
        <v>30250</v>
      </c>
      <c r="E126" s="98">
        <f>SUM(E101:E125)</f>
        <v>24813</v>
      </c>
      <c r="F126" s="98">
        <f>SUM(F101:F125)</f>
        <v>6066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4.6406356856742766E-3</v>
      </c>
      <c r="D127" s="99">
        <f>D126/$B$126</f>
        <v>0.49255869997069074</v>
      </c>
      <c r="E127" s="99">
        <f>E126/$B$126</f>
        <v>0.40402839743380986</v>
      </c>
      <c r="F127" s="99">
        <f>F126/$B$126</f>
        <v>9.8772266909825115E-2</v>
      </c>
      <c r="G127" s="76"/>
      <c r="H127" s="76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O99:O100"/>
    <mergeCell ref="C99:F99"/>
    <mergeCell ref="A99:A100"/>
    <mergeCell ref="B99:B100"/>
    <mergeCell ref="A78:A80"/>
    <mergeCell ref="I79:K79"/>
    <mergeCell ref="L79:N79"/>
    <mergeCell ref="C78:N78"/>
    <mergeCell ref="A53:A54"/>
    <mergeCell ref="B78:B80"/>
    <mergeCell ref="B53:B54"/>
    <mergeCell ref="C79:E79"/>
    <mergeCell ref="F79:H79"/>
    <mergeCell ref="C53:E53"/>
    <mergeCell ref="F53:F54"/>
    <mergeCell ref="G53:I53"/>
    <mergeCell ref="J53:J54"/>
    <mergeCell ref="N53:N54"/>
    <mergeCell ref="O53:O54"/>
    <mergeCell ref="K53:L53"/>
    <mergeCell ref="M53:M54"/>
  </mergeCells>
  <printOptions horizontalCentered="1"/>
  <pageMargins left="0.15748031496062992" right="0.19685039370078741" top="0.55118110236220474" bottom="0.55118110236220474" header="0.31496062992125984" footer="0.31496062992125984"/>
  <pageSetup scale="64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2019-06-15T00:10:42Z</dcterms:modified>
</cp:coreProperties>
</file>