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30" yWindow="0" windowWidth="10620" windowHeight="813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Mujer!$A$1:$O$128</definedName>
  </definedNames>
  <calcPr calcId="162913"/>
</workbook>
</file>

<file path=xl/calcChain.xml><?xml version="1.0" encoding="utf-8"?>
<calcChain xmlns="http://schemas.openxmlformats.org/spreadsheetml/2006/main">
  <c r="B21" i="1" l="1"/>
  <c r="B22" i="1"/>
  <c r="B23" i="1"/>
  <c r="B24" i="1"/>
  <c r="B25" i="1"/>
  <c r="C28" i="1" l="1"/>
  <c r="N67" i="1" l="1"/>
  <c r="M67" i="1"/>
  <c r="M68" i="1" s="1"/>
  <c r="L67" i="1"/>
  <c r="K67" i="1"/>
  <c r="I67" i="1"/>
  <c r="H67" i="1"/>
  <c r="G67" i="1"/>
  <c r="E67" i="1"/>
  <c r="D67" i="1"/>
  <c r="C67" i="1"/>
  <c r="G93" i="1" l="1"/>
  <c r="F93" i="1"/>
  <c r="E93" i="1"/>
  <c r="D93" i="1"/>
  <c r="C93" i="1"/>
  <c r="B39" i="1"/>
  <c r="B40" i="1"/>
  <c r="B41" i="1"/>
  <c r="B42" i="1"/>
  <c r="B43" i="1" l="1"/>
  <c r="B81" i="1"/>
  <c r="B17" i="1" l="1"/>
  <c r="J17" i="1"/>
  <c r="B18" i="1"/>
  <c r="J18" i="1"/>
  <c r="B19" i="1"/>
  <c r="J19" i="1"/>
  <c r="B20" i="1"/>
  <c r="J20" i="1"/>
  <c r="J21" i="1"/>
  <c r="J22" i="1"/>
  <c r="J23" i="1"/>
  <c r="J24" i="1"/>
  <c r="J25" i="1"/>
  <c r="B26" i="1"/>
  <c r="J26" i="1"/>
  <c r="B27" i="1"/>
  <c r="J27" i="1"/>
  <c r="D28" i="1"/>
  <c r="E28" i="1"/>
  <c r="K28" i="1"/>
  <c r="L28" i="1"/>
  <c r="M28" i="1"/>
  <c r="N28" i="1"/>
  <c r="O28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01" i="1"/>
  <c r="C126" i="1"/>
  <c r="D126" i="1"/>
  <c r="E126" i="1"/>
  <c r="F126" i="1"/>
  <c r="H93" i="1"/>
  <c r="I93" i="1"/>
  <c r="J93" i="1"/>
  <c r="K93" i="1"/>
  <c r="L93" i="1"/>
  <c r="M93" i="1"/>
  <c r="N93" i="1"/>
  <c r="B82" i="1"/>
  <c r="B83" i="1"/>
  <c r="B84" i="1"/>
  <c r="B85" i="1"/>
  <c r="B86" i="1"/>
  <c r="B87" i="1"/>
  <c r="B88" i="1"/>
  <c r="B89" i="1"/>
  <c r="B90" i="1"/>
  <c r="B91" i="1"/>
  <c r="B92" i="1"/>
  <c r="J56" i="1"/>
  <c r="J57" i="1"/>
  <c r="J58" i="1"/>
  <c r="J59" i="1"/>
  <c r="J60" i="1"/>
  <c r="J61" i="1"/>
  <c r="J62" i="1"/>
  <c r="J63" i="1"/>
  <c r="J64" i="1"/>
  <c r="J65" i="1"/>
  <c r="J66" i="1"/>
  <c r="J55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D43" i="1"/>
  <c r="E43" i="1"/>
  <c r="F43" i="1"/>
  <c r="G43" i="1"/>
  <c r="H43" i="1"/>
  <c r="I43" i="1"/>
  <c r="J43" i="1"/>
  <c r="J16" i="1"/>
  <c r="B16" i="1"/>
  <c r="B28" i="1" l="1"/>
  <c r="F67" i="1"/>
  <c r="I68" i="1" s="1"/>
  <c r="J67" i="1"/>
  <c r="L68" i="1" s="1"/>
  <c r="B67" i="1"/>
  <c r="B68" i="1" s="1"/>
  <c r="B93" i="1"/>
  <c r="C94" i="1" s="1"/>
  <c r="B126" i="1"/>
  <c r="F127" i="1" s="1"/>
  <c r="N68" i="1"/>
  <c r="J28" i="1"/>
  <c r="M29" i="1" s="1"/>
  <c r="G94" i="1" l="1"/>
  <c r="B29" i="1"/>
  <c r="C29" i="1"/>
  <c r="N29" i="1"/>
  <c r="K29" i="1"/>
  <c r="O29" i="1"/>
  <c r="L29" i="1"/>
  <c r="M94" i="1"/>
  <c r="F94" i="1"/>
  <c r="E94" i="1"/>
  <c r="I94" i="1"/>
  <c r="J94" i="1"/>
  <c r="H94" i="1"/>
  <c r="K94" i="1"/>
  <c r="B94" i="1"/>
  <c r="D94" i="1"/>
  <c r="N94" i="1"/>
  <c r="C127" i="1"/>
  <c r="D127" i="1"/>
  <c r="E127" i="1"/>
  <c r="B127" i="1"/>
  <c r="L94" i="1"/>
  <c r="K68" i="1"/>
  <c r="D68" i="1"/>
  <c r="C68" i="1"/>
  <c r="E68" i="1"/>
  <c r="J68" i="1"/>
  <c r="G44" i="1"/>
  <c r="B44" i="1"/>
  <c r="D44" i="1"/>
  <c r="C44" i="1"/>
  <c r="I44" i="1"/>
  <c r="E44" i="1"/>
  <c r="F44" i="1"/>
  <c r="F68" i="1"/>
  <c r="H68" i="1"/>
  <c r="H44" i="1"/>
  <c r="G68" i="1"/>
  <c r="J44" i="1"/>
  <c r="D29" i="1"/>
  <c r="E29" i="1"/>
  <c r="J29" i="1"/>
</calcChain>
</file>

<file path=xl/sharedStrings.xml><?xml version="1.0" encoding="utf-8"?>
<sst xmlns="http://schemas.openxmlformats.org/spreadsheetml/2006/main" count="171" uniqueCount="90">
  <si>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</si>
  <si>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</si>
  <si>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</si>
  <si>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</si>
  <si>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</si>
  <si>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</si>
  <si>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</si>
  <si>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</si>
  <si>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</si>
  <si>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</si>
  <si>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</si>
  <si>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</si>
  <si>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</si>
  <si>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</si>
  <si>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</si>
  <si>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</si>
  <si>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</si>
  <si>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</si>
  <si>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</si>
  <si>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</si>
  <si>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</si>
  <si>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</si>
  <si>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</si>
  <si>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</si>
  <si>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</si>
  <si>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</si>
  <si>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</si>
  <si>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</si>
  <si>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</si>
  <si>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</si>
  <si>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</si>
  <si>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</si>
  <si>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</si>
  <si>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</si>
  <si>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</si>
  <si>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</si>
  <si>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</si>
  <si>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</si>
  <si>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</si>
  <si>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</si>
  <si>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</si>
  <si>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</si>
  <si>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</si>
  <si>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</si>
  <si>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</si>
  <si>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</si>
  <si>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</si>
  <si>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</si>
  <si>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</si>
  <si>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</si>
  <si>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</si>
  <si>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</si>
  <si>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</si>
  <si>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</si>
  <si>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</si>
  <si>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</si>
  <si>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</si>
  <si>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</si>
  <si>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</si>
  <si>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</si>
  <si>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</si>
  <si>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</si>
  <si>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</si>
  <si>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</si>
  <si>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</si>
  <si>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</si>
  <si>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</si>
  <si>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</si>
  <si>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</si>
  <si>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</si>
  <si>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</si>
  <si>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</si>
  <si>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</si>
  <si>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</si>
  <si>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</si>
  <si>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</si>
  <si>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</si>
  <si>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</si>
  <si>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</si>
  <si>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</si>
  <si>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</si>
  <si>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</si>
  <si>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</si>
  <si>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</si>
  <si>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</si>
  <si>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</si>
  <si>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</si>
  <si>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</si>
  <si>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</si>
  <si>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t>Periodo : Enero - Mayo,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</si>
</sst>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21" fillId="3" borderId="0" xfId="1" applyFont="1" applyFill="1" applyBorder="1" applyAlignment="1">
      <alignment vertical="center"/>
    </xf>
    <xf numFmtId="164" fontId="21" fillId="3" borderId="0" xfId="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3" fillId="5" borderId="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right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0E-462D-A8B6-960CE7219F39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0E-462D-A8B6-960CE7219F39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0E-462D-A8B6-960CE7219F39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0E-462D-A8B6-960CE7219F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285</c:v>
                </c:pt>
                <c:pt idx="1">
                  <c:v>30250</c:v>
                </c:pt>
                <c:pt idx="2">
                  <c:v>24813</c:v>
                </c:pt>
                <c:pt idx="3">
                  <c:v>6066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13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107102</xdr:colOff>
      <xdr:row>36</xdr:row>
      <xdr:rowOff>88053</xdr:rowOff>
    </xdr:from>
    <xdr:to>
      <xdr:col>14</xdr:col>
      <xdr:colOff>655742</xdr:colOff>
      <xdr:row>49</xdr:row>
      <xdr:rowOff>141393</xdr:rowOff>
    </xdr:to>
    <xdr:graphicFrame macro="">
      <xdr:nvGraphicFramePr>
        <xdr:cNvPr id="1921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35847</xdr:colOff>
      <xdr:row>13</xdr:row>
      <xdr:rowOff>3257</xdr:rowOff>
    </xdr:from>
    <xdr:to>
      <xdr:col>7</xdr:col>
      <xdr:colOff>655530</xdr:colOff>
      <xdr:row>15</xdr:row>
      <xdr:rowOff>10580</xdr:rowOff>
    </xdr:to>
    <xdr:grpSp>
      <xdr:nvGrpSpPr>
        <xdr:cNvPr id="192138" name="Grupo 27"/>
        <xdr:cNvGrpSpPr>
          <a:grpSpLocks/>
        </xdr:cNvGrpSpPr>
      </xdr:nvGrpSpPr>
      <xdr:grpSpPr bwMode="auto">
        <a:xfrm>
          <a:off x="4155410" y="2289257"/>
          <a:ext cx="2238933" cy="531198"/>
          <a:chOff x="0" y="0"/>
          <a:chExt cx="2237257" cy="668995"/>
        </a:xfrm>
      </xdr:grpSpPr>
      <xdr:sp macro="" textlink="">
        <xdr:nvSpPr>
          <xdr:cNvPr id="29" name="Rectángulo 28"/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24%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53734</xdr:colOff>
      <xdr:row>15</xdr:row>
      <xdr:rowOff>144199</xdr:rowOff>
    </xdr:from>
    <xdr:to>
      <xdr:col>7</xdr:col>
      <xdr:colOff>670718</xdr:colOff>
      <xdr:row>18</xdr:row>
      <xdr:rowOff>141555</xdr:rowOff>
    </xdr:to>
    <xdr:grpSp>
      <xdr:nvGrpSpPr>
        <xdr:cNvPr id="192139" name="Grupo 17"/>
        <xdr:cNvGrpSpPr>
          <a:grpSpLocks/>
        </xdr:cNvGrpSpPr>
      </xdr:nvGrpSpPr>
      <xdr:grpSpPr bwMode="auto">
        <a:xfrm>
          <a:off x="4173297" y="2954074"/>
          <a:ext cx="2236234" cy="568856"/>
          <a:chOff x="13344770" y="3572903"/>
          <a:chExt cx="2237106" cy="593172"/>
        </a:xfrm>
      </xdr:grpSpPr>
      <xdr:sp macro="" textlink="">
        <xdr:nvSpPr>
          <xdr:cNvPr id="33" name="Rectángulo 32"/>
          <xdr:cNvSpPr/>
        </xdr:nvSpPr>
        <xdr:spPr>
          <a:xfrm>
            <a:off x="13883021" y="3572903"/>
            <a:ext cx="1698855" cy="56163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71%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>
          <a:xfrm>
            <a:off x="13344770" y="3583513"/>
            <a:ext cx="647583" cy="582562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/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87807</xdr:colOff>
      <xdr:row>19</xdr:row>
      <xdr:rowOff>41006</xdr:rowOff>
    </xdr:from>
    <xdr:to>
      <xdr:col>7</xdr:col>
      <xdr:colOff>705115</xdr:colOff>
      <xdr:row>29</xdr:row>
      <xdr:rowOff>71438</xdr:rowOff>
    </xdr:to>
    <xdr:grpSp>
      <xdr:nvGrpSpPr>
        <xdr:cNvPr id="192140" name="Grupo 18"/>
        <xdr:cNvGrpSpPr>
          <a:grpSpLocks/>
        </xdr:cNvGrpSpPr>
      </xdr:nvGrpSpPr>
      <xdr:grpSpPr bwMode="auto">
        <a:xfrm>
          <a:off x="4207370" y="3612881"/>
          <a:ext cx="2236558" cy="649557"/>
          <a:chOff x="13436341" y="4366848"/>
          <a:chExt cx="2191322" cy="458969"/>
        </a:xfrm>
      </xdr:grpSpPr>
      <xdr:sp macro="" textlink="">
        <xdr:nvSpPr>
          <xdr:cNvPr id="39" name="Rectángulo 38"/>
          <xdr:cNvSpPr/>
        </xdr:nvSpPr>
        <xdr:spPr>
          <a:xfrm>
            <a:off x="13928808" y="4386405"/>
            <a:ext cx="1698855" cy="35664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>
          <a:xfrm>
            <a:off x="13436341" y="4366848"/>
            <a:ext cx="646299" cy="45896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/>
          <xdr:cNvPicPr/>
        </xdr:nvPicPr>
        <xdr:blipFill>
          <a:blip xmlns:r="http://schemas.openxmlformats.org/officeDocument/2006/relationships" r:embed="rId5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5"/>
            <a:ext cx="342478" cy="35147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8"/>
  <sheetViews>
    <sheetView tabSelected="1" view="pageBreakPreview" zoomScale="80" zoomScaleNormal="100" zoomScaleSheetLayoutView="80" workbookViewId="0">
      <selection activeCell="N2" sqref="N2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1.42578125" style="7"/>
    <col min="9" max="9" width="14.42578125" style="7" bestFit="1" customWidth="1"/>
    <col min="10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89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12575</v>
      </c>
      <c r="C16" s="40">
        <v>2513</v>
      </c>
      <c r="D16" s="40">
        <v>9392</v>
      </c>
      <c r="E16" s="40">
        <v>670</v>
      </c>
      <c r="I16" s="38" t="s">
        <v>17</v>
      </c>
      <c r="J16" s="39">
        <f>SUM(K16:O16)</f>
        <v>12575</v>
      </c>
      <c r="K16" s="40">
        <v>9948</v>
      </c>
      <c r="L16" s="40">
        <v>936</v>
      </c>
      <c r="M16" s="40">
        <v>1287</v>
      </c>
      <c r="N16" s="40">
        <v>372</v>
      </c>
      <c r="O16" s="40">
        <v>32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11134</v>
      </c>
      <c r="C17" s="44">
        <v>2384</v>
      </c>
      <c r="D17" s="44">
        <v>8118</v>
      </c>
      <c r="E17" s="44">
        <v>632</v>
      </c>
      <c r="I17" s="42" t="s">
        <v>18</v>
      </c>
      <c r="J17" s="43">
        <f t="shared" ref="J17:J27" si="1">SUM(K17:O17)</f>
        <v>11134</v>
      </c>
      <c r="K17" s="44">
        <v>8737</v>
      </c>
      <c r="L17" s="44">
        <v>918</v>
      </c>
      <c r="M17" s="44">
        <v>1134</v>
      </c>
      <c r="N17" s="44">
        <v>320</v>
      </c>
      <c r="O17" s="44">
        <v>25</v>
      </c>
    </row>
    <row r="18" spans="1:15" s="41" customFormat="1" ht="15" customHeight="1" x14ac:dyDescent="0.3">
      <c r="A18" s="42" t="s">
        <v>19</v>
      </c>
      <c r="B18" s="43">
        <f t="shared" si="0"/>
        <v>12433</v>
      </c>
      <c r="C18" s="44">
        <v>2658</v>
      </c>
      <c r="D18" s="44">
        <v>9137</v>
      </c>
      <c r="E18" s="44">
        <v>638</v>
      </c>
      <c r="I18" s="42" t="s">
        <v>19</v>
      </c>
      <c r="J18" s="43">
        <f t="shared" si="1"/>
        <v>12433</v>
      </c>
      <c r="K18" s="44">
        <v>9625</v>
      </c>
      <c r="L18" s="44">
        <v>987</v>
      </c>
      <c r="M18" s="44">
        <v>1420</v>
      </c>
      <c r="N18" s="44">
        <v>367</v>
      </c>
      <c r="O18" s="44">
        <v>34</v>
      </c>
    </row>
    <row r="19" spans="1:15" s="41" customFormat="1" ht="15" customHeight="1" x14ac:dyDescent="0.3">
      <c r="A19" s="42" t="s">
        <v>20</v>
      </c>
      <c r="B19" s="43">
        <f t="shared" si="0"/>
        <v>12380</v>
      </c>
      <c r="C19" s="44">
        <v>2787</v>
      </c>
      <c r="D19" s="44">
        <v>8942</v>
      </c>
      <c r="E19" s="44">
        <v>651</v>
      </c>
      <c r="I19" s="42" t="s">
        <v>20</v>
      </c>
      <c r="J19" s="43">
        <f t="shared" si="1"/>
        <v>12380</v>
      </c>
      <c r="K19" s="44">
        <v>9612</v>
      </c>
      <c r="L19" s="44">
        <v>1091</v>
      </c>
      <c r="M19" s="44">
        <v>1317</v>
      </c>
      <c r="N19" s="44">
        <v>326</v>
      </c>
      <c r="O19" s="44">
        <v>34</v>
      </c>
    </row>
    <row r="20" spans="1:15" s="41" customFormat="1" ht="15" customHeight="1" x14ac:dyDescent="0.3">
      <c r="A20" s="42" t="s">
        <v>21</v>
      </c>
      <c r="B20" s="43">
        <f t="shared" si="0"/>
        <v>12892</v>
      </c>
      <c r="C20" s="44">
        <v>2974</v>
      </c>
      <c r="D20" s="44">
        <v>9210</v>
      </c>
      <c r="E20" s="44">
        <v>708</v>
      </c>
      <c r="I20" s="42" t="s">
        <v>21</v>
      </c>
      <c r="J20" s="43">
        <f t="shared" si="1"/>
        <v>12892</v>
      </c>
      <c r="K20" s="44">
        <v>9919</v>
      </c>
      <c r="L20" s="44">
        <v>1165</v>
      </c>
      <c r="M20" s="44">
        <v>1368</v>
      </c>
      <c r="N20" s="44">
        <v>403</v>
      </c>
      <c r="O20" s="44">
        <v>37</v>
      </c>
    </row>
    <row r="21" spans="1:15" s="41" customFormat="1" ht="15" hidden="1" customHeight="1" x14ac:dyDescent="0.3">
      <c r="A21" s="42" t="s">
        <v>22</v>
      </c>
      <c r="B21" s="43">
        <f t="shared" si="0"/>
        <v>0</v>
      </c>
      <c r="C21" s="44"/>
      <c r="D21" s="44"/>
      <c r="E21" s="44"/>
      <c r="I21" s="42" t="s">
        <v>22</v>
      </c>
      <c r="J21" s="43">
        <f t="shared" si="1"/>
        <v>0</v>
      </c>
      <c r="K21" s="44"/>
      <c r="L21" s="44"/>
      <c r="M21" s="44"/>
      <c r="N21" s="44"/>
      <c r="O21" s="44"/>
    </row>
    <row r="22" spans="1:15" s="41" customFormat="1" ht="15" hidden="1" customHeight="1" x14ac:dyDescent="0.3">
      <c r="A22" s="42" t="s">
        <v>23</v>
      </c>
      <c r="B22" s="43">
        <f t="shared" si="0"/>
        <v>0</v>
      </c>
      <c r="C22" s="44"/>
      <c r="D22" s="44"/>
      <c r="E22" s="44"/>
      <c r="I22" s="42" t="s">
        <v>23</v>
      </c>
      <c r="J22" s="43">
        <f t="shared" si="1"/>
        <v>0</v>
      </c>
      <c r="K22" s="44"/>
      <c r="L22" s="44"/>
      <c r="M22" s="44"/>
      <c r="N22" s="44"/>
      <c r="O22" s="44"/>
    </row>
    <row r="23" spans="1:15" s="41" customFormat="1" ht="15" hidden="1" customHeight="1" x14ac:dyDescent="0.3">
      <c r="A23" s="42" t="s">
        <v>24</v>
      </c>
      <c r="B23" s="43">
        <f t="shared" si="0"/>
        <v>0</v>
      </c>
      <c r="C23" s="44"/>
      <c r="D23" s="44"/>
      <c r="E23" s="44"/>
      <c r="I23" s="42" t="s">
        <v>24</v>
      </c>
      <c r="J23" s="43">
        <f t="shared" si="1"/>
        <v>0</v>
      </c>
      <c r="K23" s="44"/>
      <c r="L23" s="44"/>
      <c r="M23" s="44"/>
      <c r="N23" s="44"/>
      <c r="O23" s="44"/>
    </row>
    <row r="24" spans="1:15" s="41" customFormat="1" ht="15" hidden="1" customHeight="1" x14ac:dyDescent="0.3">
      <c r="A24" s="42" t="s">
        <v>25</v>
      </c>
      <c r="B24" s="43">
        <f t="shared" si="0"/>
        <v>0</v>
      </c>
      <c r="C24" s="44"/>
      <c r="D24" s="44"/>
      <c r="E24" s="44"/>
      <c r="I24" s="42" t="s">
        <v>25</v>
      </c>
      <c r="J24" s="43">
        <f t="shared" si="1"/>
        <v>0</v>
      </c>
      <c r="K24" s="44"/>
      <c r="L24" s="44"/>
      <c r="M24" s="44"/>
      <c r="N24" s="44"/>
      <c r="O24" s="44"/>
    </row>
    <row r="25" spans="1:15" s="41" customFormat="1" ht="15" hidden="1" customHeight="1" x14ac:dyDescent="0.3">
      <c r="A25" s="42" t="s">
        <v>26</v>
      </c>
      <c r="B25" s="43">
        <f t="shared" si="0"/>
        <v>0</v>
      </c>
      <c r="C25" s="44"/>
      <c r="D25" s="44"/>
      <c r="E25" s="44"/>
      <c r="I25" s="42" t="s">
        <v>26</v>
      </c>
      <c r="J25" s="43">
        <f t="shared" si="1"/>
        <v>0</v>
      </c>
      <c r="K25" s="44"/>
      <c r="L25" s="44"/>
      <c r="M25" s="44"/>
      <c r="N25" s="44"/>
      <c r="O25" s="44"/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61414</v>
      </c>
      <c r="C28" s="48">
        <f>SUM(C16:C27)</f>
        <v>13316</v>
      </c>
      <c r="D28" s="48">
        <f>SUM(D16:D27)</f>
        <v>44799</v>
      </c>
      <c r="E28" s="48">
        <f>SUM(E16:E27)</f>
        <v>3299</v>
      </c>
      <c r="I28" s="34" t="s">
        <v>1</v>
      </c>
      <c r="J28" s="48">
        <f>SUM(J16:J27)</f>
        <v>61414</v>
      </c>
      <c r="K28" s="48">
        <f t="shared" ref="K28:O28" si="2">SUM(K16:K27)</f>
        <v>47841</v>
      </c>
      <c r="L28" s="48">
        <f t="shared" si="2"/>
        <v>5097</v>
      </c>
      <c r="M28" s="48">
        <f t="shared" si="2"/>
        <v>6526</v>
      </c>
      <c r="N28" s="48">
        <f t="shared" si="2"/>
        <v>1788</v>
      </c>
      <c r="O28" s="48">
        <f t="shared" si="2"/>
        <v>162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0.21682352558048654</v>
      </c>
      <c r="D29" s="50">
        <f>+D28/$B$28</f>
        <v>0.72945908099130496</v>
      </c>
      <c r="E29" s="50">
        <f>+E28/$B$28</f>
        <v>5.3717393428208554E-2</v>
      </c>
      <c r="I29" s="49" t="s">
        <v>2</v>
      </c>
      <c r="J29" s="50">
        <f t="shared" ref="J29" si="3">J28/$J$28</f>
        <v>1</v>
      </c>
      <c r="K29" s="50">
        <f>K28/$J$28</f>
        <v>0.7789917608362914</v>
      </c>
      <c r="L29" s="50">
        <f>L28/$J$28</f>
        <v>8.2994105578532582E-2</v>
      </c>
      <c r="M29" s="50">
        <f>M28/$J$28</f>
        <v>0.1062624157358257</v>
      </c>
      <c r="N29" s="50">
        <f>N28/$J$28</f>
        <v>2.9113882828019671E-2</v>
      </c>
      <c r="O29" s="50">
        <f>O28/$J$28</f>
        <v>2.6378350213306411E-3</v>
      </c>
    </row>
    <row r="30" spans="1:15" s="41" customFormat="1" ht="15" customHeight="1" x14ac:dyDescent="0.3">
      <c r="A30" s="51"/>
    </row>
    <row r="31" spans="1:15" s="41" customFormat="1" ht="15" customHeight="1" x14ac:dyDescent="0.3">
      <c r="A31" s="51"/>
    </row>
    <row r="32" spans="1:15" s="41" customFormat="1" ht="15" hidden="1" customHeight="1" x14ac:dyDescent="0.3">
      <c r="A32" s="51"/>
    </row>
    <row r="33" spans="1:15" s="41" customFormat="1" ht="15" hidden="1" customHeight="1" x14ac:dyDescent="0.3">
      <c r="A33" s="51"/>
    </row>
    <row r="34" spans="1:15" s="41" customFormat="1" ht="15" hidden="1" customHeight="1" x14ac:dyDescent="0.3">
      <c r="A34" s="51"/>
    </row>
    <row r="35" spans="1:15" ht="10.5" customHeight="1" x14ac:dyDescent="0.2">
      <c r="A35" s="52"/>
      <c r="B35" s="53"/>
    </row>
    <row r="36" spans="1:15" ht="16.5" thickBot="1" x14ac:dyDescent="0.3">
      <c r="A36" s="54" t="s">
        <v>35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5" ht="10.5" customHeight="1" thickBot="1" x14ac:dyDescent="0.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6"/>
      <c r="L37" s="56"/>
      <c r="M37" s="56"/>
      <c r="N37" s="56"/>
      <c r="O37" s="56"/>
    </row>
    <row r="38" spans="1:15" ht="31.15" customHeight="1" x14ac:dyDescent="0.2">
      <c r="A38" s="57" t="s">
        <v>5</v>
      </c>
      <c r="B38" s="36" t="s">
        <v>1</v>
      </c>
      <c r="C38" s="58" t="s">
        <v>36</v>
      </c>
      <c r="D38" s="58" t="s">
        <v>37</v>
      </c>
      <c r="E38" s="58" t="s">
        <v>38</v>
      </c>
      <c r="F38" s="58" t="s">
        <v>39</v>
      </c>
      <c r="G38" s="58" t="s">
        <v>40</v>
      </c>
      <c r="H38" s="58" t="s">
        <v>41</v>
      </c>
      <c r="I38" s="58" t="s">
        <v>42</v>
      </c>
      <c r="J38" s="58" t="s">
        <v>43</v>
      </c>
      <c r="K38" s="59"/>
      <c r="L38" s="59"/>
      <c r="M38" s="6"/>
      <c r="N38" s="6"/>
      <c r="O38" s="6"/>
    </row>
    <row r="39" spans="1:15" ht="15" customHeight="1" x14ac:dyDescent="0.2">
      <c r="A39" s="60" t="s">
        <v>44</v>
      </c>
      <c r="B39" s="61">
        <f>SUM(C39:J39)</f>
        <v>285</v>
      </c>
      <c r="C39" s="62">
        <v>23</v>
      </c>
      <c r="D39" s="62">
        <v>19</v>
      </c>
      <c r="E39" s="62">
        <v>19</v>
      </c>
      <c r="F39" s="62">
        <v>39</v>
      </c>
      <c r="G39" s="62">
        <v>73</v>
      </c>
      <c r="H39" s="62">
        <v>40</v>
      </c>
      <c r="I39" s="62">
        <v>22</v>
      </c>
      <c r="J39" s="62">
        <v>50</v>
      </c>
      <c r="K39" s="59"/>
      <c r="L39" s="59"/>
      <c r="M39" s="6"/>
      <c r="N39" s="6"/>
      <c r="O39" s="6"/>
    </row>
    <row r="40" spans="1:15" ht="15" customHeight="1" x14ac:dyDescent="0.2">
      <c r="A40" s="63" t="s">
        <v>6</v>
      </c>
      <c r="B40" s="64">
        <f>SUM(C40:J40)</f>
        <v>30250</v>
      </c>
      <c r="C40" s="62">
        <v>1049</v>
      </c>
      <c r="D40" s="62">
        <v>2252</v>
      </c>
      <c r="E40" s="62">
        <v>2130</v>
      </c>
      <c r="F40" s="62">
        <v>4026</v>
      </c>
      <c r="G40" s="62">
        <v>7290</v>
      </c>
      <c r="H40" s="62">
        <v>6665</v>
      </c>
      <c r="I40" s="62">
        <v>4483</v>
      </c>
      <c r="J40" s="62">
        <v>2355</v>
      </c>
      <c r="K40" s="59"/>
      <c r="L40" s="59"/>
      <c r="M40" s="65"/>
      <c r="N40" s="65"/>
      <c r="O40" s="65"/>
    </row>
    <row r="41" spans="1:15" ht="15" customHeight="1" x14ac:dyDescent="0.2">
      <c r="A41" s="66" t="s">
        <v>7</v>
      </c>
      <c r="B41" s="64">
        <f>SUM(C41:J41)</f>
        <v>24813</v>
      </c>
      <c r="C41" s="62">
        <v>630</v>
      </c>
      <c r="D41" s="62">
        <v>1269</v>
      </c>
      <c r="E41" s="62">
        <v>2012</v>
      </c>
      <c r="F41" s="62">
        <v>5687</v>
      </c>
      <c r="G41" s="62">
        <v>7334</v>
      </c>
      <c r="H41" s="62">
        <v>4742</v>
      </c>
      <c r="I41" s="62">
        <v>2301</v>
      </c>
      <c r="J41" s="62">
        <v>838</v>
      </c>
      <c r="K41" s="59"/>
      <c r="L41" s="59"/>
      <c r="M41" s="65"/>
      <c r="N41" s="65"/>
      <c r="O41" s="65"/>
    </row>
    <row r="42" spans="1:15" ht="15" customHeight="1" x14ac:dyDescent="0.2">
      <c r="A42" s="67" t="s">
        <v>8</v>
      </c>
      <c r="B42" s="68">
        <f>SUM(C42:J42)</f>
        <v>6066</v>
      </c>
      <c r="C42" s="69">
        <v>222</v>
      </c>
      <c r="D42" s="69">
        <v>1153</v>
      </c>
      <c r="E42" s="69">
        <v>2538</v>
      </c>
      <c r="F42" s="69">
        <v>1008</v>
      </c>
      <c r="G42" s="69">
        <v>590</v>
      </c>
      <c r="H42" s="69">
        <v>346</v>
      </c>
      <c r="I42" s="69">
        <v>153</v>
      </c>
      <c r="J42" s="69">
        <v>56</v>
      </c>
      <c r="K42" s="70"/>
      <c r="L42" s="70"/>
      <c r="M42" s="65"/>
      <c r="N42" s="65"/>
      <c r="O42" s="65"/>
    </row>
    <row r="43" spans="1:15" ht="18.75" customHeight="1" x14ac:dyDescent="0.2">
      <c r="A43" s="71" t="s">
        <v>1</v>
      </c>
      <c r="B43" s="72">
        <f>SUM(B39:B42)</f>
        <v>61414</v>
      </c>
      <c r="C43" s="72">
        <f t="shared" ref="C43:J43" si="4">SUM(C39:C42)</f>
        <v>1924</v>
      </c>
      <c r="D43" s="72">
        <f t="shared" si="4"/>
        <v>4693</v>
      </c>
      <c r="E43" s="72">
        <f t="shared" si="4"/>
        <v>6699</v>
      </c>
      <c r="F43" s="72">
        <f t="shared" si="4"/>
        <v>10760</v>
      </c>
      <c r="G43" s="72">
        <f t="shared" si="4"/>
        <v>15287</v>
      </c>
      <c r="H43" s="72">
        <f t="shared" si="4"/>
        <v>11793</v>
      </c>
      <c r="I43" s="72">
        <f t="shared" si="4"/>
        <v>6959</v>
      </c>
      <c r="J43" s="72">
        <f t="shared" si="4"/>
        <v>3299</v>
      </c>
      <c r="K43" s="59"/>
      <c r="L43" s="59"/>
      <c r="M43" s="65"/>
      <c r="N43" s="65"/>
      <c r="O43" s="65"/>
    </row>
    <row r="44" spans="1:15" ht="15" customHeight="1" thickBot="1" x14ac:dyDescent="0.25">
      <c r="A44" s="73" t="s">
        <v>2</v>
      </c>
      <c r="B44" s="74">
        <f t="shared" ref="B44:J44" si="5">B43/$B43</f>
        <v>1</v>
      </c>
      <c r="C44" s="74">
        <f t="shared" si="5"/>
        <v>3.1328361611358976E-2</v>
      </c>
      <c r="D44" s="74">
        <f t="shared" si="5"/>
        <v>7.6415800957436414E-2</v>
      </c>
      <c r="E44" s="74">
        <f t="shared" si="5"/>
        <v>0.10907936301169115</v>
      </c>
      <c r="F44" s="74">
        <f t="shared" si="5"/>
        <v>0.17520435079949198</v>
      </c>
      <c r="G44" s="74">
        <f t="shared" si="5"/>
        <v>0.24891718500667601</v>
      </c>
      <c r="H44" s="74">
        <f t="shared" si="5"/>
        <v>0.19202461979353241</v>
      </c>
      <c r="I44" s="74">
        <f t="shared" si="5"/>
        <v>0.11331292539160452</v>
      </c>
      <c r="J44" s="74">
        <f t="shared" si="5"/>
        <v>5.3717393428208554E-2</v>
      </c>
      <c r="K44" s="75"/>
      <c r="L44" s="75"/>
      <c r="M44" s="65"/>
      <c r="N44" s="65"/>
      <c r="O44" s="65"/>
    </row>
    <row r="45" spans="1:15" ht="15" customHeight="1" x14ac:dyDescent="0.2">
      <c r="A45" s="100"/>
      <c r="B45" s="101"/>
      <c r="C45" s="101"/>
      <c r="D45" s="101"/>
      <c r="E45" s="101"/>
      <c r="F45" s="101"/>
      <c r="G45" s="101"/>
      <c r="H45" s="101"/>
      <c r="I45" s="101"/>
      <c r="J45" s="101"/>
      <c r="K45" s="75"/>
      <c r="L45" s="75"/>
      <c r="M45" s="65"/>
      <c r="N45" s="65"/>
      <c r="O45" s="65"/>
    </row>
    <row r="46" spans="1:15" ht="15" customHeight="1" x14ac:dyDescent="0.2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75"/>
      <c r="L46" s="75"/>
      <c r="M46" s="65"/>
      <c r="N46" s="65"/>
      <c r="O46" s="65"/>
    </row>
    <row r="47" spans="1:15" ht="15" customHeight="1" x14ac:dyDescent="0.2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75"/>
      <c r="L47" s="75"/>
      <c r="M47" s="65"/>
      <c r="N47" s="65"/>
      <c r="O47" s="65"/>
    </row>
    <row r="48" spans="1:15" ht="15" customHeight="1" x14ac:dyDescent="0.2">
      <c r="A48" s="100"/>
      <c r="B48" s="101"/>
      <c r="C48" s="101"/>
      <c r="D48" s="101"/>
      <c r="E48" s="101"/>
      <c r="F48" s="101"/>
      <c r="G48" s="101"/>
      <c r="H48" s="101"/>
      <c r="I48" s="101"/>
      <c r="J48" s="101"/>
      <c r="K48" s="75"/>
      <c r="L48" s="75"/>
      <c r="M48" s="65"/>
      <c r="N48" s="65"/>
      <c r="O48" s="65"/>
    </row>
    <row r="49" spans="1:15" ht="28.5" hidden="1" customHeight="1" x14ac:dyDescent="0.2">
      <c r="A49" s="102"/>
      <c r="B49" s="101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spans="1:15" ht="15" hidden="1" customHeight="1" x14ac:dyDescent="0.2">
      <c r="A50" s="102"/>
      <c r="B50" s="103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spans="1:15" ht="15" customHeight="1" thickBot="1" x14ac:dyDescent="0.3">
      <c r="A51" s="54" t="s">
        <v>47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 ht="10.5" customHeight="1" x14ac:dyDescent="0.2">
      <c r="A52" s="52"/>
      <c r="B52" s="53"/>
    </row>
    <row r="53" spans="1:15" ht="13.9" customHeight="1" x14ac:dyDescent="0.2">
      <c r="A53" s="107" t="s">
        <v>46</v>
      </c>
      <c r="B53" s="104" t="s">
        <v>1</v>
      </c>
      <c r="C53" s="104" t="s">
        <v>77</v>
      </c>
      <c r="D53" s="104"/>
      <c r="E53" s="104"/>
      <c r="F53" s="104" t="s">
        <v>1</v>
      </c>
      <c r="G53" s="104" t="s">
        <v>78</v>
      </c>
      <c r="H53" s="104"/>
      <c r="I53" s="104"/>
      <c r="J53" s="104" t="s">
        <v>1</v>
      </c>
      <c r="K53" s="106" t="s">
        <v>79</v>
      </c>
      <c r="L53" s="106"/>
      <c r="M53" s="104" t="s">
        <v>80</v>
      </c>
      <c r="N53" s="104" t="s">
        <v>81</v>
      </c>
      <c r="O53" s="105"/>
    </row>
    <row r="54" spans="1:15" ht="15" customHeight="1" x14ac:dyDescent="0.2">
      <c r="A54" s="107"/>
      <c r="B54" s="104"/>
      <c r="C54" s="1" t="s">
        <v>3</v>
      </c>
      <c r="D54" s="1" t="s">
        <v>4</v>
      </c>
      <c r="E54" s="1" t="s">
        <v>45</v>
      </c>
      <c r="F54" s="104"/>
      <c r="G54" s="2" t="s">
        <v>3</v>
      </c>
      <c r="H54" s="2" t="s">
        <v>4</v>
      </c>
      <c r="I54" s="2" t="s">
        <v>45</v>
      </c>
      <c r="J54" s="104"/>
      <c r="K54" s="2" t="s">
        <v>3</v>
      </c>
      <c r="L54" s="2" t="s">
        <v>4</v>
      </c>
      <c r="M54" s="104"/>
      <c r="N54" s="104"/>
      <c r="O54" s="105"/>
    </row>
    <row r="55" spans="1:15" ht="15" customHeight="1" x14ac:dyDescent="0.2">
      <c r="A55" s="78" t="s">
        <v>17</v>
      </c>
      <c r="B55" s="79">
        <f>C55+D55+E55</f>
        <v>135</v>
      </c>
      <c r="C55" s="62">
        <v>23</v>
      </c>
      <c r="D55" s="62">
        <v>111</v>
      </c>
      <c r="E55" s="80">
        <v>1</v>
      </c>
      <c r="F55" s="79">
        <f>G55+H55+I55</f>
        <v>162</v>
      </c>
      <c r="G55" s="62">
        <v>26</v>
      </c>
      <c r="H55" s="62">
        <v>89</v>
      </c>
      <c r="I55" s="80">
        <v>47</v>
      </c>
      <c r="J55" s="79">
        <f>K55+L55</f>
        <v>349</v>
      </c>
      <c r="K55" s="62">
        <v>68</v>
      </c>
      <c r="L55" s="62">
        <v>281</v>
      </c>
      <c r="M55" s="79">
        <v>4</v>
      </c>
      <c r="N55" s="79">
        <v>8</v>
      </c>
      <c r="O55" s="81"/>
    </row>
    <row r="56" spans="1:15" ht="15" customHeight="1" x14ac:dyDescent="0.2">
      <c r="A56" s="66" t="s">
        <v>18</v>
      </c>
      <c r="B56" s="64">
        <f>C56+D56+E56</f>
        <v>110</v>
      </c>
      <c r="C56" s="62">
        <v>17</v>
      </c>
      <c r="D56" s="62">
        <v>92</v>
      </c>
      <c r="E56" s="80">
        <v>1</v>
      </c>
      <c r="F56" s="64">
        <f>G56+H56+I56</f>
        <v>123</v>
      </c>
      <c r="G56" s="62">
        <v>24</v>
      </c>
      <c r="H56" s="62">
        <v>78</v>
      </c>
      <c r="I56" s="80">
        <v>21</v>
      </c>
      <c r="J56" s="79">
        <f t="shared" ref="J56:J66" si="6">K56+L56</f>
        <v>340</v>
      </c>
      <c r="K56" s="62">
        <v>66</v>
      </c>
      <c r="L56" s="62">
        <v>274</v>
      </c>
      <c r="M56" s="64">
        <v>6</v>
      </c>
      <c r="N56" s="64">
        <v>5</v>
      </c>
      <c r="O56" s="81"/>
    </row>
    <row r="57" spans="1:15" ht="15" customHeight="1" x14ac:dyDescent="0.2">
      <c r="A57" s="82" t="s">
        <v>19</v>
      </c>
      <c r="B57" s="64">
        <f>C57+D57+E57</f>
        <v>93</v>
      </c>
      <c r="C57" s="62">
        <v>8</v>
      </c>
      <c r="D57" s="62">
        <v>85</v>
      </c>
      <c r="E57" s="80">
        <v>0</v>
      </c>
      <c r="F57" s="64">
        <f>G57+H57+I57</f>
        <v>147</v>
      </c>
      <c r="G57" s="62">
        <v>28</v>
      </c>
      <c r="H57" s="62">
        <v>83</v>
      </c>
      <c r="I57" s="80">
        <v>36</v>
      </c>
      <c r="J57" s="79">
        <f t="shared" si="6"/>
        <v>346</v>
      </c>
      <c r="K57" s="62">
        <v>60</v>
      </c>
      <c r="L57" s="62">
        <v>286</v>
      </c>
      <c r="M57" s="64">
        <v>6</v>
      </c>
      <c r="N57" s="64">
        <v>12</v>
      </c>
      <c r="O57" s="81"/>
    </row>
    <row r="58" spans="1:15" ht="15" customHeight="1" x14ac:dyDescent="0.2">
      <c r="A58" s="66" t="s">
        <v>20</v>
      </c>
      <c r="B58" s="64">
        <f t="shared" ref="B58:B66" si="7">C58+D58+E58</f>
        <v>113</v>
      </c>
      <c r="C58" s="62">
        <v>10</v>
      </c>
      <c r="D58" s="62">
        <v>103</v>
      </c>
      <c r="E58" s="80">
        <v>0</v>
      </c>
      <c r="F58" s="64">
        <f t="shared" ref="F58:F66" si="8">G58+H58+I58</f>
        <v>165</v>
      </c>
      <c r="G58" s="62">
        <v>30</v>
      </c>
      <c r="H58" s="62">
        <v>84</v>
      </c>
      <c r="I58" s="80">
        <v>51</v>
      </c>
      <c r="J58" s="79">
        <f t="shared" si="6"/>
        <v>348</v>
      </c>
      <c r="K58" s="62">
        <v>54</v>
      </c>
      <c r="L58" s="62">
        <v>294</v>
      </c>
      <c r="M58" s="64">
        <v>10</v>
      </c>
      <c r="N58" s="64">
        <v>10</v>
      </c>
      <c r="O58" s="81"/>
    </row>
    <row r="59" spans="1:15" ht="15" customHeight="1" x14ac:dyDescent="0.2">
      <c r="A59" s="82" t="s">
        <v>21</v>
      </c>
      <c r="B59" s="64">
        <f t="shared" si="7"/>
        <v>138</v>
      </c>
      <c r="C59" s="62">
        <v>19</v>
      </c>
      <c r="D59" s="62">
        <v>116</v>
      </c>
      <c r="E59" s="80">
        <v>3</v>
      </c>
      <c r="F59" s="83">
        <f t="shared" si="8"/>
        <v>169</v>
      </c>
      <c r="G59" s="62">
        <v>23</v>
      </c>
      <c r="H59" s="62">
        <v>95</v>
      </c>
      <c r="I59" s="80">
        <v>51</v>
      </c>
      <c r="J59" s="79">
        <f t="shared" si="6"/>
        <v>371</v>
      </c>
      <c r="K59" s="62">
        <v>88</v>
      </c>
      <c r="L59" s="62">
        <v>283</v>
      </c>
      <c r="M59" s="83">
        <v>5</v>
      </c>
      <c r="N59" s="83">
        <v>10</v>
      </c>
      <c r="O59" s="84"/>
    </row>
    <row r="60" spans="1:15" ht="15" hidden="1" customHeight="1" x14ac:dyDescent="0.2">
      <c r="A60" s="66" t="s">
        <v>22</v>
      </c>
      <c r="B60" s="64">
        <f t="shared" si="7"/>
        <v>0</v>
      </c>
      <c r="C60" s="62"/>
      <c r="D60" s="62"/>
      <c r="E60" s="80"/>
      <c r="F60" s="64">
        <f t="shared" si="8"/>
        <v>0</v>
      </c>
      <c r="G60" s="62"/>
      <c r="H60" s="62"/>
      <c r="I60" s="80"/>
      <c r="J60" s="79">
        <f t="shared" si="6"/>
        <v>0</v>
      </c>
      <c r="K60" s="62"/>
      <c r="L60" s="62"/>
      <c r="M60" s="64"/>
      <c r="N60" s="64"/>
      <c r="O60" s="81"/>
    </row>
    <row r="61" spans="1:15" ht="15" hidden="1" customHeight="1" x14ac:dyDescent="0.2">
      <c r="A61" s="66" t="s">
        <v>23</v>
      </c>
      <c r="B61" s="64">
        <f t="shared" si="7"/>
        <v>0</v>
      </c>
      <c r="C61" s="62"/>
      <c r="D61" s="62"/>
      <c r="E61" s="80"/>
      <c r="F61" s="64">
        <f t="shared" si="8"/>
        <v>0</v>
      </c>
      <c r="G61" s="62"/>
      <c r="H61" s="62"/>
      <c r="I61" s="80"/>
      <c r="J61" s="79">
        <f t="shared" si="6"/>
        <v>0</v>
      </c>
      <c r="K61" s="62"/>
      <c r="L61" s="62"/>
      <c r="M61" s="64"/>
      <c r="N61" s="64"/>
      <c r="O61" s="81"/>
    </row>
    <row r="62" spans="1:15" ht="15" hidden="1" customHeight="1" x14ac:dyDescent="0.2">
      <c r="A62" s="66" t="s">
        <v>24</v>
      </c>
      <c r="B62" s="64">
        <f t="shared" si="7"/>
        <v>0</v>
      </c>
      <c r="C62" s="62"/>
      <c r="D62" s="62"/>
      <c r="E62" s="80"/>
      <c r="F62" s="64">
        <f t="shared" si="8"/>
        <v>0</v>
      </c>
      <c r="G62" s="62"/>
      <c r="H62" s="62"/>
      <c r="I62" s="80"/>
      <c r="J62" s="79">
        <f t="shared" si="6"/>
        <v>0</v>
      </c>
      <c r="K62" s="62"/>
      <c r="L62" s="62"/>
      <c r="M62" s="64"/>
      <c r="N62" s="64"/>
      <c r="O62" s="81"/>
    </row>
    <row r="63" spans="1:15" ht="15" hidden="1" customHeight="1" x14ac:dyDescent="0.2">
      <c r="A63" s="82" t="s">
        <v>25</v>
      </c>
      <c r="B63" s="64">
        <f t="shared" si="7"/>
        <v>0</v>
      </c>
      <c r="C63" s="62"/>
      <c r="D63" s="62"/>
      <c r="E63" s="80"/>
      <c r="F63" s="64">
        <f t="shared" si="8"/>
        <v>0</v>
      </c>
      <c r="G63" s="62"/>
      <c r="H63" s="62"/>
      <c r="I63" s="80"/>
      <c r="J63" s="79">
        <f t="shared" si="6"/>
        <v>0</v>
      </c>
      <c r="K63" s="62"/>
      <c r="L63" s="62"/>
      <c r="M63" s="64"/>
      <c r="N63" s="64"/>
      <c r="O63" s="81"/>
    </row>
    <row r="64" spans="1:15" ht="15" hidden="1" customHeight="1" x14ac:dyDescent="0.2">
      <c r="A64" s="66" t="s">
        <v>26</v>
      </c>
      <c r="B64" s="64">
        <f t="shared" si="7"/>
        <v>0</v>
      </c>
      <c r="C64" s="62"/>
      <c r="D64" s="62"/>
      <c r="E64" s="80"/>
      <c r="F64" s="64">
        <f t="shared" si="8"/>
        <v>0</v>
      </c>
      <c r="G64" s="62"/>
      <c r="H64" s="62"/>
      <c r="I64" s="80"/>
      <c r="J64" s="79">
        <f t="shared" si="6"/>
        <v>0</v>
      </c>
      <c r="K64" s="62"/>
      <c r="L64" s="62"/>
      <c r="M64" s="64"/>
      <c r="N64" s="64"/>
      <c r="O64" s="81"/>
    </row>
    <row r="65" spans="1:15" ht="15" hidden="1" customHeight="1" x14ac:dyDescent="0.2">
      <c r="A65" s="82" t="s">
        <v>27</v>
      </c>
      <c r="B65" s="64">
        <f t="shared" si="7"/>
        <v>0</v>
      </c>
      <c r="C65" s="62"/>
      <c r="D65" s="62"/>
      <c r="E65" s="80"/>
      <c r="F65" s="64">
        <f t="shared" si="8"/>
        <v>0</v>
      </c>
      <c r="G65" s="62"/>
      <c r="H65" s="62"/>
      <c r="I65" s="80"/>
      <c r="J65" s="79">
        <f t="shared" si="6"/>
        <v>0</v>
      </c>
      <c r="K65" s="62"/>
      <c r="L65" s="62"/>
      <c r="M65" s="64"/>
      <c r="N65" s="64"/>
      <c r="O65" s="81"/>
    </row>
    <row r="66" spans="1:15" ht="15" hidden="1" customHeight="1" x14ac:dyDescent="0.2">
      <c r="A66" s="67" t="s">
        <v>28</v>
      </c>
      <c r="B66" s="68">
        <f t="shared" si="7"/>
        <v>0</v>
      </c>
      <c r="C66" s="85"/>
      <c r="D66" s="85"/>
      <c r="E66" s="86"/>
      <c r="F66" s="68">
        <f t="shared" si="8"/>
        <v>0</v>
      </c>
      <c r="G66" s="85"/>
      <c r="H66" s="85"/>
      <c r="I66" s="86"/>
      <c r="J66" s="87">
        <f t="shared" si="6"/>
        <v>0</v>
      </c>
      <c r="K66" s="85"/>
      <c r="L66" s="85"/>
      <c r="M66" s="68"/>
      <c r="N66" s="68"/>
      <c r="O66" s="81"/>
    </row>
    <row r="67" spans="1:15" ht="14.25" customHeight="1" x14ac:dyDescent="0.2">
      <c r="A67" s="88" t="s">
        <v>1</v>
      </c>
      <c r="B67" s="72">
        <f t="shared" ref="B67:N67" si="9">SUM(B55:B66)</f>
        <v>589</v>
      </c>
      <c r="C67" s="72">
        <f t="shared" si="9"/>
        <v>77</v>
      </c>
      <c r="D67" s="72">
        <f t="shared" si="9"/>
        <v>507</v>
      </c>
      <c r="E67" s="72">
        <f t="shared" si="9"/>
        <v>5</v>
      </c>
      <c r="F67" s="72">
        <f t="shared" si="9"/>
        <v>766</v>
      </c>
      <c r="G67" s="72">
        <f t="shared" si="9"/>
        <v>131</v>
      </c>
      <c r="H67" s="72">
        <f t="shared" si="9"/>
        <v>429</v>
      </c>
      <c r="I67" s="72">
        <f t="shared" si="9"/>
        <v>206</v>
      </c>
      <c r="J67" s="72">
        <f t="shared" si="9"/>
        <v>1754</v>
      </c>
      <c r="K67" s="72">
        <f t="shared" si="9"/>
        <v>336</v>
      </c>
      <c r="L67" s="72">
        <f t="shared" si="9"/>
        <v>1418</v>
      </c>
      <c r="M67" s="72">
        <f t="shared" si="9"/>
        <v>31</v>
      </c>
      <c r="N67" s="72">
        <f t="shared" si="9"/>
        <v>45</v>
      </c>
      <c r="O67" s="89"/>
    </row>
    <row r="68" spans="1:15" ht="15" customHeight="1" thickBot="1" x14ac:dyDescent="0.25">
      <c r="A68" s="90" t="s">
        <v>2</v>
      </c>
      <c r="B68" s="74">
        <f>B67/$B$67</f>
        <v>1</v>
      </c>
      <c r="C68" s="74">
        <f>C67/$B$67</f>
        <v>0.13073005093378609</v>
      </c>
      <c r="D68" s="74">
        <f>D67/$B$67</f>
        <v>0.8607809847198642</v>
      </c>
      <c r="E68" s="74">
        <f>E67/$B$67</f>
        <v>8.4889643463497456E-3</v>
      </c>
      <c r="F68" s="74">
        <f>F67/$F$67</f>
        <v>1</v>
      </c>
      <c r="G68" s="74">
        <f>G67/$F$67</f>
        <v>0.17101827676240208</v>
      </c>
      <c r="H68" s="74">
        <f>H67/$F$67</f>
        <v>0.56005221932114879</v>
      </c>
      <c r="I68" s="74">
        <f>I67/$F$67</f>
        <v>0.2689295039164491</v>
      </c>
      <c r="J68" s="74">
        <f>J67/$J$67</f>
        <v>1</v>
      </c>
      <c r="K68" s="74">
        <f>K67/$J$67</f>
        <v>0.19156214367160776</v>
      </c>
      <c r="L68" s="74">
        <f>L67/$J$67</f>
        <v>0.80843785632839227</v>
      </c>
      <c r="M68" s="74">
        <f>M67/$M$67</f>
        <v>1</v>
      </c>
      <c r="N68" s="74">
        <f>N67/N67</f>
        <v>1</v>
      </c>
      <c r="O68" s="76"/>
    </row>
    <row r="69" spans="1:15" ht="15" customHeight="1" x14ac:dyDescent="0.2">
      <c r="A69" s="52" t="s">
        <v>82</v>
      </c>
      <c r="B69" s="53"/>
    </row>
    <row r="70" spans="1:15" ht="15" customHeight="1" x14ac:dyDescent="0.2">
      <c r="A70" s="52" t="s">
        <v>83</v>
      </c>
      <c r="B70" s="53"/>
    </row>
    <row r="71" spans="1:15" ht="15" customHeight="1" x14ac:dyDescent="0.2">
      <c r="A71" s="52" t="s">
        <v>84</v>
      </c>
      <c r="B71" s="53"/>
    </row>
    <row r="72" spans="1:15" ht="15" customHeight="1" x14ac:dyDescent="0.2">
      <c r="A72" s="52" t="s">
        <v>85</v>
      </c>
      <c r="B72" s="53"/>
    </row>
    <row r="73" spans="1:15" ht="15" customHeight="1" x14ac:dyDescent="0.2">
      <c r="A73" s="52" t="s">
        <v>86</v>
      </c>
      <c r="B73" s="53"/>
    </row>
    <row r="74" spans="1:15" ht="15" customHeight="1" x14ac:dyDescent="0.2">
      <c r="A74" s="52"/>
      <c r="B74" s="53"/>
    </row>
    <row r="75" spans="1:15" ht="15" customHeight="1" x14ac:dyDescent="0.2">
      <c r="A75" s="52"/>
      <c r="B75" s="53"/>
    </row>
    <row r="76" spans="1:15" ht="15" customHeight="1" thickBot="1" x14ac:dyDescent="0.3">
      <c r="A76" s="54" t="s">
        <v>76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 ht="10.5" customHeight="1" x14ac:dyDescent="0.2">
      <c r="A77" s="52"/>
      <c r="B77" s="53"/>
    </row>
    <row r="78" spans="1:15" ht="13.9" customHeight="1" x14ac:dyDescent="0.2">
      <c r="A78" s="107" t="s">
        <v>46</v>
      </c>
      <c r="B78" s="104" t="s">
        <v>1</v>
      </c>
      <c r="C78" s="104" t="s">
        <v>49</v>
      </c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91"/>
    </row>
    <row r="79" spans="1:15" ht="15.75" customHeight="1" x14ac:dyDescent="0.2">
      <c r="A79" s="107"/>
      <c r="B79" s="104"/>
      <c r="C79" s="108" t="s">
        <v>48</v>
      </c>
      <c r="D79" s="108"/>
      <c r="E79" s="109"/>
      <c r="F79" s="110" t="s">
        <v>6</v>
      </c>
      <c r="G79" s="108"/>
      <c r="H79" s="109"/>
      <c r="I79" s="110" t="s">
        <v>7</v>
      </c>
      <c r="J79" s="108"/>
      <c r="K79" s="109"/>
      <c r="L79" s="108" t="s">
        <v>8</v>
      </c>
      <c r="M79" s="108"/>
      <c r="N79" s="108"/>
      <c r="O79" s="91"/>
    </row>
    <row r="80" spans="1:15" ht="33.75" customHeight="1" x14ac:dyDescent="0.2">
      <c r="A80" s="107"/>
      <c r="B80" s="104"/>
      <c r="C80" s="1" t="s">
        <v>74</v>
      </c>
      <c r="D80" s="1" t="s">
        <v>75</v>
      </c>
      <c r="E80" s="3" t="s">
        <v>88</v>
      </c>
      <c r="F80" s="1" t="s">
        <v>74</v>
      </c>
      <c r="G80" s="1" t="s">
        <v>75</v>
      </c>
      <c r="H80" s="3" t="s">
        <v>88</v>
      </c>
      <c r="I80" s="1" t="s">
        <v>74</v>
      </c>
      <c r="J80" s="1" t="s">
        <v>75</v>
      </c>
      <c r="K80" s="3" t="s">
        <v>88</v>
      </c>
      <c r="L80" s="1" t="s">
        <v>74</v>
      </c>
      <c r="M80" s="1" t="s">
        <v>75</v>
      </c>
      <c r="N80" s="3" t="s">
        <v>88</v>
      </c>
      <c r="O80" s="91"/>
    </row>
    <row r="81" spans="1:15" ht="15" customHeight="1" x14ac:dyDescent="0.2">
      <c r="A81" s="78" t="s">
        <v>17</v>
      </c>
      <c r="B81" s="79">
        <f>SUM(C81:N81)</f>
        <v>12575</v>
      </c>
      <c r="C81" s="62">
        <v>36</v>
      </c>
      <c r="D81" s="62">
        <v>23</v>
      </c>
      <c r="E81" s="80">
        <v>2</v>
      </c>
      <c r="F81" s="62">
        <v>4132</v>
      </c>
      <c r="G81" s="62">
        <v>2024</v>
      </c>
      <c r="H81" s="80">
        <v>175</v>
      </c>
      <c r="I81" s="62">
        <v>3628</v>
      </c>
      <c r="J81" s="62">
        <v>1269</v>
      </c>
      <c r="K81" s="80">
        <v>143</v>
      </c>
      <c r="L81" s="62">
        <v>193</v>
      </c>
      <c r="M81" s="62">
        <v>392</v>
      </c>
      <c r="N81" s="62">
        <v>558</v>
      </c>
      <c r="O81" s="84"/>
    </row>
    <row r="82" spans="1:15" ht="15" customHeight="1" x14ac:dyDescent="0.2">
      <c r="A82" s="66" t="s">
        <v>18</v>
      </c>
      <c r="B82" s="79">
        <f t="shared" ref="B82:B92" si="10">SUM(C82:N82)</f>
        <v>11134</v>
      </c>
      <c r="C82" s="62">
        <v>24</v>
      </c>
      <c r="D82" s="62">
        <v>14</v>
      </c>
      <c r="E82" s="80">
        <v>3</v>
      </c>
      <c r="F82" s="62">
        <v>3511</v>
      </c>
      <c r="G82" s="62">
        <v>1876</v>
      </c>
      <c r="H82" s="80">
        <v>172</v>
      </c>
      <c r="I82" s="62">
        <v>3167</v>
      </c>
      <c r="J82" s="62">
        <v>1196</v>
      </c>
      <c r="K82" s="80">
        <v>129</v>
      </c>
      <c r="L82" s="62">
        <v>162</v>
      </c>
      <c r="M82" s="62">
        <v>352</v>
      </c>
      <c r="N82" s="62">
        <v>528</v>
      </c>
      <c r="O82" s="84"/>
    </row>
    <row r="83" spans="1:15" ht="15" customHeight="1" x14ac:dyDescent="0.2">
      <c r="A83" s="82" t="s">
        <v>19</v>
      </c>
      <c r="B83" s="79">
        <f t="shared" si="10"/>
        <v>12433</v>
      </c>
      <c r="C83" s="62">
        <v>29</v>
      </c>
      <c r="D83" s="62">
        <v>27</v>
      </c>
      <c r="E83" s="80">
        <v>0</v>
      </c>
      <c r="F83" s="62">
        <v>3888</v>
      </c>
      <c r="G83" s="62">
        <v>2030</v>
      </c>
      <c r="H83" s="80">
        <v>190</v>
      </c>
      <c r="I83" s="62">
        <v>3600</v>
      </c>
      <c r="J83" s="62">
        <v>1302</v>
      </c>
      <c r="K83" s="80">
        <v>149</v>
      </c>
      <c r="L83" s="62">
        <v>196</v>
      </c>
      <c r="M83" s="62">
        <v>427</v>
      </c>
      <c r="N83" s="62">
        <v>595</v>
      </c>
      <c r="O83" s="84"/>
    </row>
    <row r="84" spans="1:15" ht="15" customHeight="1" x14ac:dyDescent="0.2">
      <c r="A84" s="66" t="s">
        <v>20</v>
      </c>
      <c r="B84" s="79">
        <f t="shared" si="10"/>
        <v>12380</v>
      </c>
      <c r="C84" s="62">
        <v>49</v>
      </c>
      <c r="D84" s="62">
        <v>18</v>
      </c>
      <c r="E84" s="80">
        <v>0</v>
      </c>
      <c r="F84" s="62">
        <v>3691</v>
      </c>
      <c r="G84" s="62">
        <v>2143</v>
      </c>
      <c r="H84" s="80">
        <v>245</v>
      </c>
      <c r="I84" s="62">
        <v>3450</v>
      </c>
      <c r="J84" s="62">
        <v>1332</v>
      </c>
      <c r="K84" s="80">
        <v>150</v>
      </c>
      <c r="L84" s="62">
        <v>209</v>
      </c>
      <c r="M84" s="62">
        <v>399</v>
      </c>
      <c r="N84" s="62">
        <v>694</v>
      </c>
      <c r="O84" s="84"/>
    </row>
    <row r="85" spans="1:15" ht="15" customHeight="1" x14ac:dyDescent="0.2">
      <c r="A85" s="82" t="s">
        <v>21</v>
      </c>
      <c r="B85" s="79">
        <f t="shared" si="10"/>
        <v>12892</v>
      </c>
      <c r="C85" s="62">
        <v>29</v>
      </c>
      <c r="D85" s="62">
        <v>31</v>
      </c>
      <c r="E85" s="80">
        <v>0</v>
      </c>
      <c r="F85" s="62">
        <v>3723</v>
      </c>
      <c r="G85" s="62">
        <v>2190</v>
      </c>
      <c r="H85" s="80">
        <v>260</v>
      </c>
      <c r="I85" s="62">
        <v>3691</v>
      </c>
      <c r="J85" s="62">
        <v>1440</v>
      </c>
      <c r="K85" s="80">
        <v>167</v>
      </c>
      <c r="L85" s="62">
        <v>178</v>
      </c>
      <c r="M85" s="62">
        <v>472</v>
      </c>
      <c r="N85" s="62">
        <v>711</v>
      </c>
      <c r="O85" s="84"/>
    </row>
    <row r="86" spans="1:15" ht="15" hidden="1" customHeight="1" x14ac:dyDescent="0.2">
      <c r="A86" s="66" t="s">
        <v>22</v>
      </c>
      <c r="B86" s="79">
        <f t="shared" si="10"/>
        <v>0</v>
      </c>
      <c r="C86" s="62"/>
      <c r="D86" s="62"/>
      <c r="E86" s="80"/>
      <c r="F86" s="62"/>
      <c r="G86" s="62"/>
      <c r="H86" s="80"/>
      <c r="I86" s="62"/>
      <c r="J86" s="62"/>
      <c r="K86" s="80"/>
      <c r="L86" s="62"/>
      <c r="M86" s="62"/>
      <c r="N86" s="62"/>
      <c r="O86" s="84"/>
    </row>
    <row r="87" spans="1:15" ht="15" hidden="1" customHeight="1" x14ac:dyDescent="0.2">
      <c r="A87" s="66" t="s">
        <v>23</v>
      </c>
      <c r="B87" s="79">
        <f t="shared" si="10"/>
        <v>0</v>
      </c>
      <c r="C87" s="62"/>
      <c r="D87" s="62"/>
      <c r="E87" s="80"/>
      <c r="F87" s="62"/>
      <c r="G87" s="62"/>
      <c r="H87" s="80"/>
      <c r="I87" s="62"/>
      <c r="J87" s="62"/>
      <c r="K87" s="80"/>
      <c r="L87" s="62"/>
      <c r="M87" s="62"/>
      <c r="N87" s="62"/>
      <c r="O87" s="84"/>
    </row>
    <row r="88" spans="1:15" ht="15" hidden="1" customHeight="1" x14ac:dyDescent="0.2">
      <c r="A88" s="66" t="s">
        <v>24</v>
      </c>
      <c r="B88" s="79">
        <f t="shared" si="10"/>
        <v>0</v>
      </c>
      <c r="C88" s="62"/>
      <c r="D88" s="62"/>
      <c r="E88" s="80"/>
      <c r="F88" s="62"/>
      <c r="G88" s="62"/>
      <c r="H88" s="80"/>
      <c r="I88" s="62"/>
      <c r="J88" s="62"/>
      <c r="K88" s="80"/>
      <c r="L88" s="62"/>
      <c r="M88" s="62"/>
      <c r="N88" s="62"/>
      <c r="O88" s="84"/>
    </row>
    <row r="89" spans="1:15" ht="15" hidden="1" customHeight="1" x14ac:dyDescent="0.2">
      <c r="A89" s="82" t="s">
        <v>25</v>
      </c>
      <c r="B89" s="79">
        <f t="shared" si="10"/>
        <v>0</v>
      </c>
      <c r="C89" s="62"/>
      <c r="D89" s="62"/>
      <c r="E89" s="80"/>
      <c r="F89" s="62"/>
      <c r="G89" s="62"/>
      <c r="H89" s="80"/>
      <c r="I89" s="62"/>
      <c r="J89" s="62"/>
      <c r="K89" s="80"/>
      <c r="L89" s="62"/>
      <c r="M89" s="62"/>
      <c r="N89" s="62"/>
      <c r="O89" s="84"/>
    </row>
    <row r="90" spans="1:15" ht="16.5" hidden="1" x14ac:dyDescent="0.2">
      <c r="A90" s="66" t="s">
        <v>26</v>
      </c>
      <c r="B90" s="79">
        <f t="shared" si="10"/>
        <v>0</v>
      </c>
      <c r="C90" s="62"/>
      <c r="D90" s="62"/>
      <c r="E90" s="80"/>
      <c r="F90" s="62"/>
      <c r="G90" s="62"/>
      <c r="H90" s="80"/>
      <c r="I90" s="62"/>
      <c r="J90" s="62"/>
      <c r="K90" s="80"/>
      <c r="L90" s="62"/>
      <c r="M90" s="62"/>
      <c r="N90" s="62"/>
      <c r="O90" s="84"/>
    </row>
    <row r="91" spans="1:15" ht="15" hidden="1" customHeight="1" x14ac:dyDescent="0.2">
      <c r="A91" s="82" t="s">
        <v>27</v>
      </c>
      <c r="B91" s="79">
        <f t="shared" si="10"/>
        <v>0</v>
      </c>
      <c r="C91" s="62"/>
      <c r="D91" s="62"/>
      <c r="E91" s="80"/>
      <c r="F91" s="62"/>
      <c r="G91" s="62"/>
      <c r="H91" s="80"/>
      <c r="I91" s="62"/>
      <c r="J91" s="62"/>
      <c r="K91" s="80"/>
      <c r="L91" s="62"/>
      <c r="M91" s="62"/>
      <c r="N91" s="62"/>
      <c r="O91" s="84"/>
    </row>
    <row r="92" spans="1:15" ht="15" hidden="1" customHeight="1" x14ac:dyDescent="0.2">
      <c r="A92" s="67" t="s">
        <v>28</v>
      </c>
      <c r="B92" s="87">
        <f t="shared" si="10"/>
        <v>0</v>
      </c>
      <c r="C92" s="85"/>
      <c r="D92" s="85"/>
      <c r="E92" s="86"/>
      <c r="F92" s="85"/>
      <c r="G92" s="85"/>
      <c r="H92" s="86"/>
      <c r="I92" s="85"/>
      <c r="J92" s="85"/>
      <c r="K92" s="86"/>
      <c r="L92" s="85"/>
      <c r="M92" s="85"/>
      <c r="N92" s="85"/>
      <c r="O92" s="84"/>
    </row>
    <row r="93" spans="1:15" ht="15" customHeight="1" x14ac:dyDescent="0.2">
      <c r="A93" s="88" t="s">
        <v>1</v>
      </c>
      <c r="B93" s="72">
        <f t="shared" ref="B93:G93" si="11">SUM(B81:B92)</f>
        <v>61414</v>
      </c>
      <c r="C93" s="72">
        <f t="shared" si="11"/>
        <v>167</v>
      </c>
      <c r="D93" s="72">
        <f t="shared" si="11"/>
        <v>113</v>
      </c>
      <c r="E93" s="72">
        <f t="shared" si="11"/>
        <v>5</v>
      </c>
      <c r="F93" s="72">
        <f t="shared" si="11"/>
        <v>18945</v>
      </c>
      <c r="G93" s="72">
        <f t="shared" si="11"/>
        <v>10263</v>
      </c>
      <c r="H93" s="72">
        <f t="shared" ref="H93:N93" si="12">SUM(H81:H92)</f>
        <v>1042</v>
      </c>
      <c r="I93" s="72">
        <f t="shared" si="12"/>
        <v>17536</v>
      </c>
      <c r="J93" s="72">
        <f t="shared" si="12"/>
        <v>6539</v>
      </c>
      <c r="K93" s="72">
        <f t="shared" si="12"/>
        <v>738</v>
      </c>
      <c r="L93" s="72">
        <f t="shared" si="12"/>
        <v>938</v>
      </c>
      <c r="M93" s="72">
        <f t="shared" si="12"/>
        <v>2042</v>
      </c>
      <c r="N93" s="72">
        <f t="shared" si="12"/>
        <v>3086</v>
      </c>
      <c r="O93" s="89"/>
    </row>
    <row r="94" spans="1:15" ht="15" customHeight="1" thickBot="1" x14ac:dyDescent="0.25">
      <c r="A94" s="90" t="s">
        <v>2</v>
      </c>
      <c r="B94" s="74">
        <f>B93/$B$93</f>
        <v>1</v>
      </c>
      <c r="C94" s="74">
        <f>C93/$B$93</f>
        <v>2.7192496824828215E-3</v>
      </c>
      <c r="D94" s="74">
        <f>D93/$B$93</f>
        <v>1.8399713420392744E-3</v>
      </c>
      <c r="E94" s="74">
        <f>E93/$B$93</f>
        <v>8.1414661152180289E-5</v>
      </c>
      <c r="F94" s="74">
        <f t="shared" ref="F94:N94" si="13">F93/$B$93</f>
        <v>0.30848015110561111</v>
      </c>
      <c r="G94" s="74">
        <f t="shared" si="13"/>
        <v>0.16711173348096525</v>
      </c>
      <c r="H94" s="74">
        <f t="shared" si="13"/>
        <v>1.6966815384114372E-2</v>
      </c>
      <c r="I94" s="74">
        <f t="shared" si="13"/>
        <v>0.28553749959292668</v>
      </c>
      <c r="J94" s="74">
        <f t="shared" si="13"/>
        <v>0.10647409385482137</v>
      </c>
      <c r="K94" s="74">
        <f t="shared" si="13"/>
        <v>1.201680398606181E-2</v>
      </c>
      <c r="L94" s="74">
        <f t="shared" si="13"/>
        <v>1.5273390432149021E-2</v>
      </c>
      <c r="M94" s="74">
        <f t="shared" si="13"/>
        <v>3.3249747614550428E-2</v>
      </c>
      <c r="N94" s="74">
        <f t="shared" si="13"/>
        <v>5.0249128863125672E-2</v>
      </c>
      <c r="O94" s="84"/>
    </row>
    <row r="95" spans="1:15" ht="15" customHeight="1" x14ac:dyDescent="0.2">
      <c r="A95" s="52" t="s">
        <v>87</v>
      </c>
      <c r="B95" s="53"/>
    </row>
    <row r="96" spans="1:15" ht="15" customHeight="1" x14ac:dyDescent="0.2">
      <c r="A96" s="52"/>
      <c r="B96" s="53"/>
    </row>
    <row r="97" spans="1:15" ht="15" customHeight="1" thickBot="1" x14ac:dyDescent="0.3">
      <c r="A97" s="54" t="s">
        <v>50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</row>
    <row r="98" spans="1:15" ht="5.45" customHeight="1" x14ac:dyDescent="0.2">
      <c r="A98" s="52"/>
      <c r="B98" s="53"/>
    </row>
    <row r="99" spans="1:15" ht="15" customHeight="1" x14ac:dyDescent="0.2">
      <c r="A99" s="107" t="s">
        <v>9</v>
      </c>
      <c r="B99" s="112" t="s">
        <v>1</v>
      </c>
      <c r="C99" s="111" t="s">
        <v>49</v>
      </c>
      <c r="D99" s="111"/>
      <c r="E99" s="111"/>
      <c r="F99" s="111"/>
      <c r="G99" s="91"/>
      <c r="H99" s="91"/>
      <c r="I99" s="91"/>
      <c r="J99" s="91"/>
      <c r="K99" s="91"/>
      <c r="L99" s="91"/>
      <c r="M99" s="91"/>
      <c r="N99" s="91"/>
      <c r="O99" s="105"/>
    </row>
    <row r="100" spans="1:15" ht="33.75" customHeight="1" x14ac:dyDescent="0.2">
      <c r="A100" s="107"/>
      <c r="B100" s="112"/>
      <c r="C100" s="5" t="s">
        <v>48</v>
      </c>
      <c r="D100" s="5" t="s">
        <v>6</v>
      </c>
      <c r="E100" s="5" t="s">
        <v>7</v>
      </c>
      <c r="F100" s="5" t="s">
        <v>8</v>
      </c>
      <c r="G100" s="4"/>
      <c r="H100" s="81"/>
      <c r="I100" s="4"/>
      <c r="J100" s="91"/>
      <c r="K100" s="4"/>
      <c r="L100" s="4"/>
      <c r="M100" s="91"/>
      <c r="N100" s="91"/>
      <c r="O100" s="105"/>
    </row>
    <row r="101" spans="1:15" ht="15" customHeight="1" x14ac:dyDescent="0.2">
      <c r="A101" s="78" t="s">
        <v>51</v>
      </c>
      <c r="B101" s="92">
        <f>C101+D101+E101+F101</f>
        <v>693</v>
      </c>
      <c r="C101" s="93">
        <v>6</v>
      </c>
      <c r="D101" s="93">
        <v>276</v>
      </c>
      <c r="E101" s="93">
        <v>289</v>
      </c>
      <c r="F101" s="93">
        <v>122</v>
      </c>
      <c r="G101" s="94"/>
      <c r="H101" s="81"/>
      <c r="I101" s="94"/>
      <c r="J101" s="81"/>
      <c r="K101" s="94"/>
      <c r="L101" s="94"/>
      <c r="M101" s="81"/>
      <c r="N101" s="81"/>
      <c r="O101" s="81"/>
    </row>
    <row r="102" spans="1:15" ht="15" customHeight="1" x14ac:dyDescent="0.2">
      <c r="A102" s="66" t="s">
        <v>52</v>
      </c>
      <c r="B102" s="92">
        <f t="shared" ref="B102:B125" si="14">C102+D102+E102+F102</f>
        <v>3014</v>
      </c>
      <c r="C102" s="93">
        <v>4</v>
      </c>
      <c r="D102" s="93">
        <v>1550</v>
      </c>
      <c r="E102" s="93">
        <v>1230</v>
      </c>
      <c r="F102" s="93">
        <v>230</v>
      </c>
      <c r="G102" s="94"/>
      <c r="H102" s="81"/>
      <c r="I102" s="94"/>
      <c r="J102" s="81"/>
      <c r="K102" s="94"/>
      <c r="L102" s="94"/>
      <c r="M102" s="81"/>
      <c r="N102" s="81"/>
      <c r="O102" s="81"/>
    </row>
    <row r="103" spans="1:15" ht="15" customHeight="1" x14ac:dyDescent="0.2">
      <c r="A103" s="82" t="s">
        <v>53</v>
      </c>
      <c r="B103" s="92">
        <f t="shared" si="14"/>
        <v>1241</v>
      </c>
      <c r="C103" s="93">
        <v>5</v>
      </c>
      <c r="D103" s="93">
        <v>602</v>
      </c>
      <c r="E103" s="93">
        <v>575</v>
      </c>
      <c r="F103" s="93">
        <v>59</v>
      </c>
      <c r="G103" s="94"/>
      <c r="H103" s="81"/>
      <c r="I103" s="94"/>
      <c r="J103" s="81"/>
      <c r="K103" s="94"/>
      <c r="L103" s="94"/>
      <c r="M103" s="81"/>
      <c r="N103" s="81"/>
      <c r="O103" s="81"/>
    </row>
    <row r="104" spans="1:15" ht="15" customHeight="1" x14ac:dyDescent="0.2">
      <c r="A104" s="66" t="s">
        <v>54</v>
      </c>
      <c r="B104" s="92">
        <f t="shared" si="14"/>
        <v>5168</v>
      </c>
      <c r="C104" s="93">
        <v>44</v>
      </c>
      <c r="D104" s="93">
        <v>3100</v>
      </c>
      <c r="E104" s="93">
        <v>1593</v>
      </c>
      <c r="F104" s="93">
        <v>431</v>
      </c>
      <c r="G104" s="94"/>
      <c r="H104" s="81"/>
      <c r="I104" s="94"/>
      <c r="J104" s="81"/>
      <c r="K104" s="94"/>
      <c r="L104" s="94"/>
      <c r="M104" s="81"/>
      <c r="N104" s="81"/>
      <c r="O104" s="81"/>
    </row>
    <row r="105" spans="1:15" ht="15" customHeight="1" x14ac:dyDescent="0.2">
      <c r="A105" s="66" t="s">
        <v>55</v>
      </c>
      <c r="B105" s="92">
        <f t="shared" si="14"/>
        <v>1665</v>
      </c>
      <c r="C105" s="93">
        <v>12</v>
      </c>
      <c r="D105" s="93">
        <v>808</v>
      </c>
      <c r="E105" s="93">
        <v>706</v>
      </c>
      <c r="F105" s="93">
        <v>139</v>
      </c>
      <c r="G105" s="94"/>
      <c r="H105" s="81"/>
      <c r="I105" s="94"/>
      <c r="J105" s="81"/>
      <c r="K105" s="94"/>
      <c r="L105" s="94"/>
      <c r="M105" s="81"/>
      <c r="N105" s="81"/>
      <c r="O105" s="81"/>
    </row>
    <row r="106" spans="1:15" ht="15" customHeight="1" x14ac:dyDescent="0.2">
      <c r="A106" s="66" t="s">
        <v>56</v>
      </c>
      <c r="B106" s="92">
        <f t="shared" si="14"/>
        <v>1398</v>
      </c>
      <c r="C106" s="93">
        <v>4</v>
      </c>
      <c r="D106" s="93">
        <v>625</v>
      </c>
      <c r="E106" s="93">
        <v>629</v>
      </c>
      <c r="F106" s="93">
        <v>140</v>
      </c>
      <c r="G106" s="94"/>
      <c r="H106" s="81"/>
      <c r="I106" s="94"/>
      <c r="J106" s="81"/>
      <c r="K106" s="94"/>
      <c r="L106" s="94"/>
      <c r="M106" s="81"/>
      <c r="N106" s="81"/>
      <c r="O106" s="81"/>
    </row>
    <row r="107" spans="1:15" ht="15" customHeight="1" x14ac:dyDescent="0.2">
      <c r="A107" s="66" t="s">
        <v>12</v>
      </c>
      <c r="B107" s="92">
        <f t="shared" si="14"/>
        <v>1380</v>
      </c>
      <c r="C107" s="93">
        <v>3</v>
      </c>
      <c r="D107" s="93">
        <v>724</v>
      </c>
      <c r="E107" s="93">
        <v>493</v>
      </c>
      <c r="F107" s="93">
        <v>160</v>
      </c>
      <c r="G107" s="94"/>
      <c r="H107" s="81"/>
      <c r="I107" s="94"/>
      <c r="J107" s="81"/>
      <c r="K107" s="94"/>
      <c r="L107" s="94"/>
      <c r="M107" s="81"/>
      <c r="N107" s="81"/>
      <c r="O107" s="81"/>
    </row>
    <row r="108" spans="1:15" ht="15" customHeight="1" x14ac:dyDescent="0.2">
      <c r="A108" s="66" t="s">
        <v>10</v>
      </c>
      <c r="B108" s="92">
        <f t="shared" si="14"/>
        <v>4681</v>
      </c>
      <c r="C108" s="93">
        <v>23</v>
      </c>
      <c r="D108" s="93">
        <v>2372</v>
      </c>
      <c r="E108" s="93">
        <v>2017</v>
      </c>
      <c r="F108" s="93">
        <v>269</v>
      </c>
      <c r="G108" s="94"/>
      <c r="H108" s="81"/>
      <c r="I108" s="94"/>
      <c r="J108" s="81"/>
      <c r="K108" s="94"/>
      <c r="L108" s="94"/>
      <c r="M108" s="81"/>
      <c r="N108" s="81"/>
      <c r="O108" s="81"/>
    </row>
    <row r="109" spans="1:15" ht="15" customHeight="1" x14ac:dyDescent="0.2">
      <c r="A109" s="66" t="s">
        <v>57</v>
      </c>
      <c r="B109" s="92">
        <f t="shared" si="14"/>
        <v>766</v>
      </c>
      <c r="C109" s="93">
        <v>5</v>
      </c>
      <c r="D109" s="93">
        <v>381</v>
      </c>
      <c r="E109" s="93">
        <v>312</v>
      </c>
      <c r="F109" s="93">
        <v>68</v>
      </c>
      <c r="G109" s="94"/>
      <c r="H109" s="81"/>
      <c r="I109" s="94"/>
      <c r="J109" s="81"/>
      <c r="K109" s="94"/>
      <c r="L109" s="94"/>
      <c r="M109" s="81"/>
      <c r="N109" s="81"/>
      <c r="O109" s="81"/>
    </row>
    <row r="110" spans="1:15" ht="15" customHeight="1" x14ac:dyDescent="0.2">
      <c r="A110" s="66" t="s">
        <v>58</v>
      </c>
      <c r="B110" s="92">
        <f t="shared" si="14"/>
        <v>1684</v>
      </c>
      <c r="C110" s="93">
        <v>5</v>
      </c>
      <c r="D110" s="93">
        <v>737</v>
      </c>
      <c r="E110" s="93">
        <v>701</v>
      </c>
      <c r="F110" s="93">
        <v>241</v>
      </c>
      <c r="G110" s="94"/>
      <c r="H110" s="81"/>
      <c r="I110" s="94"/>
      <c r="J110" s="81"/>
      <c r="K110" s="94"/>
      <c r="L110" s="94"/>
      <c r="M110" s="81"/>
      <c r="N110" s="81"/>
      <c r="O110" s="81"/>
    </row>
    <row r="111" spans="1:15" ht="15" customHeight="1" x14ac:dyDescent="0.2">
      <c r="A111" s="66" t="s">
        <v>59</v>
      </c>
      <c r="B111" s="92">
        <f t="shared" si="14"/>
        <v>2084</v>
      </c>
      <c r="C111" s="93">
        <v>5</v>
      </c>
      <c r="D111" s="93">
        <v>1009</v>
      </c>
      <c r="E111" s="93">
        <v>826</v>
      </c>
      <c r="F111" s="93">
        <v>244</v>
      </c>
      <c r="G111" s="94"/>
      <c r="H111" s="81"/>
      <c r="I111" s="94"/>
      <c r="J111" s="81"/>
      <c r="K111" s="94"/>
      <c r="L111" s="94"/>
      <c r="M111" s="81"/>
      <c r="N111" s="81"/>
      <c r="O111" s="81"/>
    </row>
    <row r="112" spans="1:15" ht="15" customHeight="1" x14ac:dyDescent="0.2">
      <c r="A112" s="66" t="s">
        <v>14</v>
      </c>
      <c r="B112" s="92">
        <f t="shared" si="14"/>
        <v>3176</v>
      </c>
      <c r="C112" s="93">
        <v>11</v>
      </c>
      <c r="D112" s="93">
        <v>1563</v>
      </c>
      <c r="E112" s="93">
        <v>1282</v>
      </c>
      <c r="F112" s="93">
        <v>320</v>
      </c>
      <c r="G112" s="94"/>
      <c r="H112" s="81"/>
      <c r="I112" s="94"/>
      <c r="J112" s="81"/>
      <c r="K112" s="94"/>
      <c r="L112" s="94"/>
      <c r="M112" s="81"/>
      <c r="N112" s="81"/>
      <c r="O112" s="81"/>
    </row>
    <row r="113" spans="1:15" ht="15" customHeight="1" x14ac:dyDescent="0.2">
      <c r="A113" s="66" t="s">
        <v>60</v>
      </c>
      <c r="B113" s="92">
        <f t="shared" si="14"/>
        <v>2213</v>
      </c>
      <c r="C113" s="93">
        <v>6</v>
      </c>
      <c r="D113" s="93">
        <v>998</v>
      </c>
      <c r="E113" s="93">
        <v>888</v>
      </c>
      <c r="F113" s="93">
        <v>321</v>
      </c>
      <c r="G113" s="94"/>
      <c r="H113" s="81"/>
      <c r="I113" s="94"/>
      <c r="J113" s="81"/>
      <c r="K113" s="94"/>
      <c r="L113" s="94"/>
      <c r="M113" s="81"/>
      <c r="N113" s="81"/>
      <c r="O113" s="81"/>
    </row>
    <row r="114" spans="1:15" ht="15" customHeight="1" x14ac:dyDescent="0.2">
      <c r="A114" s="66" t="s">
        <v>61</v>
      </c>
      <c r="B114" s="92">
        <f t="shared" si="14"/>
        <v>1518</v>
      </c>
      <c r="C114" s="93">
        <v>5</v>
      </c>
      <c r="D114" s="93">
        <v>770</v>
      </c>
      <c r="E114" s="93">
        <v>623</v>
      </c>
      <c r="F114" s="93">
        <v>120</v>
      </c>
      <c r="G114" s="94"/>
      <c r="H114" s="81"/>
      <c r="I114" s="94"/>
      <c r="J114" s="81"/>
      <c r="K114" s="94"/>
      <c r="L114" s="94"/>
      <c r="M114" s="81"/>
      <c r="N114" s="81"/>
      <c r="O114" s="81"/>
    </row>
    <row r="115" spans="1:15" ht="15" customHeight="1" x14ac:dyDescent="0.2">
      <c r="A115" s="66" t="s">
        <v>11</v>
      </c>
      <c r="B115" s="92">
        <f t="shared" si="14"/>
        <v>18973</v>
      </c>
      <c r="C115" s="93">
        <v>54</v>
      </c>
      <c r="D115" s="93">
        <v>9028</v>
      </c>
      <c r="E115" s="93">
        <v>7797</v>
      </c>
      <c r="F115" s="93">
        <v>2094</v>
      </c>
      <c r="G115" s="94"/>
      <c r="H115" s="81"/>
      <c r="I115" s="94"/>
      <c r="J115" s="81"/>
      <c r="K115" s="94"/>
      <c r="L115" s="94"/>
      <c r="M115" s="81"/>
      <c r="N115" s="81"/>
      <c r="O115" s="81"/>
    </row>
    <row r="116" spans="1:15" ht="15" customHeight="1" x14ac:dyDescent="0.2">
      <c r="A116" s="66" t="s">
        <v>62</v>
      </c>
      <c r="B116" s="92">
        <f t="shared" si="14"/>
        <v>1270</v>
      </c>
      <c r="C116" s="93">
        <v>58</v>
      </c>
      <c r="D116" s="93">
        <v>546</v>
      </c>
      <c r="E116" s="93">
        <v>470</v>
      </c>
      <c r="F116" s="93">
        <v>196</v>
      </c>
      <c r="G116" s="94"/>
      <c r="H116" s="81"/>
      <c r="I116" s="94"/>
      <c r="J116" s="81"/>
      <c r="K116" s="94"/>
      <c r="L116" s="94"/>
      <c r="M116" s="81"/>
      <c r="N116" s="81"/>
      <c r="O116" s="81"/>
    </row>
    <row r="117" spans="1:15" ht="15" customHeight="1" x14ac:dyDescent="0.2">
      <c r="A117" s="66" t="s">
        <v>63</v>
      </c>
      <c r="B117" s="92">
        <f t="shared" si="14"/>
        <v>409</v>
      </c>
      <c r="C117" s="93">
        <v>6</v>
      </c>
      <c r="D117" s="93">
        <v>210</v>
      </c>
      <c r="E117" s="93">
        <v>125</v>
      </c>
      <c r="F117" s="93">
        <v>68</v>
      </c>
      <c r="G117" s="94"/>
      <c r="H117" s="81"/>
      <c r="I117" s="94"/>
      <c r="J117" s="81"/>
      <c r="K117" s="94"/>
      <c r="L117" s="94"/>
      <c r="M117" s="81"/>
      <c r="N117" s="81"/>
      <c r="O117" s="81"/>
    </row>
    <row r="118" spans="1:15" ht="15" customHeight="1" x14ac:dyDescent="0.2">
      <c r="A118" s="66" t="s">
        <v>64</v>
      </c>
      <c r="B118" s="92">
        <f t="shared" si="14"/>
        <v>493</v>
      </c>
      <c r="C118" s="93">
        <v>1</v>
      </c>
      <c r="D118" s="93">
        <v>264</v>
      </c>
      <c r="E118" s="93">
        <v>193</v>
      </c>
      <c r="F118" s="93">
        <v>35</v>
      </c>
      <c r="G118" s="94"/>
      <c r="H118" s="81"/>
      <c r="I118" s="94"/>
      <c r="J118" s="81"/>
      <c r="K118" s="94"/>
      <c r="L118" s="94"/>
      <c r="M118" s="81"/>
      <c r="N118" s="81"/>
      <c r="O118" s="81"/>
    </row>
    <row r="119" spans="1:15" ht="15" customHeight="1" x14ac:dyDescent="0.2">
      <c r="A119" s="66" t="s">
        <v>65</v>
      </c>
      <c r="B119" s="92">
        <f t="shared" si="14"/>
        <v>604</v>
      </c>
      <c r="C119" s="93">
        <v>4</v>
      </c>
      <c r="D119" s="93">
        <v>262</v>
      </c>
      <c r="E119" s="93">
        <v>273</v>
      </c>
      <c r="F119" s="93">
        <v>65</v>
      </c>
      <c r="G119" s="94"/>
      <c r="H119" s="81"/>
      <c r="I119" s="94"/>
      <c r="J119" s="81"/>
      <c r="K119" s="94"/>
      <c r="L119" s="94"/>
      <c r="M119" s="81"/>
      <c r="N119" s="81"/>
      <c r="O119" s="81"/>
    </row>
    <row r="120" spans="1:15" ht="15" customHeight="1" x14ac:dyDescent="0.2">
      <c r="A120" s="66" t="s">
        <v>66</v>
      </c>
      <c r="B120" s="92">
        <f t="shared" si="14"/>
        <v>2687</v>
      </c>
      <c r="C120" s="93">
        <v>2</v>
      </c>
      <c r="D120" s="93">
        <v>1520</v>
      </c>
      <c r="E120" s="93">
        <v>999</v>
      </c>
      <c r="F120" s="93">
        <v>166</v>
      </c>
      <c r="G120" s="94"/>
      <c r="H120" s="81"/>
      <c r="I120" s="94"/>
      <c r="J120" s="81"/>
      <c r="K120" s="94"/>
      <c r="L120" s="94"/>
      <c r="M120" s="81"/>
      <c r="N120" s="81"/>
      <c r="O120" s="81"/>
    </row>
    <row r="121" spans="1:15" ht="15" customHeight="1" x14ac:dyDescent="0.2">
      <c r="A121" s="66" t="s">
        <v>13</v>
      </c>
      <c r="B121" s="92">
        <f t="shared" si="14"/>
        <v>2126</v>
      </c>
      <c r="C121" s="93">
        <v>17</v>
      </c>
      <c r="D121" s="93">
        <v>933</v>
      </c>
      <c r="E121" s="93">
        <v>1051</v>
      </c>
      <c r="F121" s="93">
        <v>125</v>
      </c>
      <c r="G121" s="94"/>
      <c r="H121" s="81"/>
      <c r="I121" s="94"/>
      <c r="J121" s="81"/>
      <c r="K121" s="94"/>
      <c r="L121" s="94"/>
      <c r="M121" s="81"/>
      <c r="N121" s="81"/>
      <c r="O121" s="81"/>
    </row>
    <row r="122" spans="1:15" ht="15" customHeight="1" x14ac:dyDescent="0.2">
      <c r="A122" s="66" t="s">
        <v>67</v>
      </c>
      <c r="B122" s="92">
        <f t="shared" si="14"/>
        <v>1741</v>
      </c>
      <c r="C122" s="93">
        <v>1</v>
      </c>
      <c r="D122" s="93">
        <v>896</v>
      </c>
      <c r="E122" s="93">
        <v>651</v>
      </c>
      <c r="F122" s="93">
        <v>193</v>
      </c>
      <c r="G122" s="94"/>
      <c r="H122" s="81"/>
      <c r="I122" s="94"/>
      <c r="J122" s="81"/>
      <c r="K122" s="94"/>
      <c r="L122" s="94"/>
      <c r="M122" s="81"/>
      <c r="N122" s="81"/>
      <c r="O122" s="81"/>
    </row>
    <row r="123" spans="1:15" ht="15" customHeight="1" x14ac:dyDescent="0.2">
      <c r="A123" s="66" t="s">
        <v>68</v>
      </c>
      <c r="B123" s="92">
        <f t="shared" si="14"/>
        <v>1119</v>
      </c>
      <c r="C123" s="93">
        <v>1</v>
      </c>
      <c r="D123" s="93">
        <v>414</v>
      </c>
      <c r="E123" s="93">
        <v>566</v>
      </c>
      <c r="F123" s="93">
        <v>138</v>
      </c>
      <c r="G123" s="94"/>
      <c r="H123" s="81"/>
      <c r="I123" s="94"/>
      <c r="J123" s="81"/>
      <c r="K123" s="94"/>
      <c r="L123" s="94"/>
      <c r="M123" s="81"/>
      <c r="N123" s="81"/>
      <c r="O123" s="81"/>
    </row>
    <row r="124" spans="1:15" ht="15" customHeight="1" x14ac:dyDescent="0.2">
      <c r="A124" s="66" t="s">
        <v>69</v>
      </c>
      <c r="B124" s="92">
        <f t="shared" si="14"/>
        <v>904</v>
      </c>
      <c r="C124" s="93">
        <v>1</v>
      </c>
      <c r="D124" s="93">
        <v>472</v>
      </c>
      <c r="E124" s="93">
        <v>410</v>
      </c>
      <c r="F124" s="93">
        <v>21</v>
      </c>
      <c r="G124" s="94"/>
      <c r="H124" s="81"/>
      <c r="I124" s="94"/>
      <c r="J124" s="81"/>
      <c r="K124" s="94"/>
      <c r="L124" s="94"/>
      <c r="M124" s="81"/>
      <c r="N124" s="81"/>
      <c r="O124" s="81"/>
    </row>
    <row r="125" spans="1:15" s="97" customFormat="1" ht="15" customHeight="1" x14ac:dyDescent="0.2">
      <c r="A125" s="67" t="s">
        <v>70</v>
      </c>
      <c r="B125" s="95">
        <f t="shared" si="14"/>
        <v>407</v>
      </c>
      <c r="C125" s="96">
        <v>2</v>
      </c>
      <c r="D125" s="96">
        <v>190</v>
      </c>
      <c r="E125" s="96">
        <v>114</v>
      </c>
      <c r="F125" s="96">
        <v>101</v>
      </c>
      <c r="G125" s="94"/>
      <c r="H125" s="81"/>
      <c r="I125" s="94"/>
      <c r="J125" s="81"/>
      <c r="K125" s="94"/>
      <c r="L125" s="94"/>
      <c r="M125" s="81"/>
      <c r="N125" s="81"/>
      <c r="O125" s="81"/>
    </row>
    <row r="126" spans="1:15" ht="15" customHeight="1" x14ac:dyDescent="0.2">
      <c r="A126" s="88" t="s">
        <v>1</v>
      </c>
      <c r="B126" s="98">
        <f>SUM(B101:B125)</f>
        <v>61414</v>
      </c>
      <c r="C126" s="98">
        <f>SUM(C101:C125)</f>
        <v>285</v>
      </c>
      <c r="D126" s="98">
        <f>SUM(D101:D125)</f>
        <v>30250</v>
      </c>
      <c r="E126" s="98">
        <f>SUM(E101:E125)</f>
        <v>24813</v>
      </c>
      <c r="F126" s="98">
        <f>SUM(F101:F125)</f>
        <v>6066</v>
      </c>
      <c r="G126" s="89"/>
      <c r="H126" s="81"/>
      <c r="I126" s="89"/>
      <c r="J126" s="89"/>
      <c r="K126" s="89"/>
      <c r="L126" s="89"/>
      <c r="M126" s="89"/>
      <c r="N126" s="89"/>
      <c r="O126" s="89"/>
    </row>
    <row r="127" spans="1:15" ht="15" customHeight="1" thickBot="1" x14ac:dyDescent="0.25">
      <c r="A127" s="90" t="s">
        <v>2</v>
      </c>
      <c r="B127" s="99">
        <f>B126/$B$126</f>
        <v>1</v>
      </c>
      <c r="C127" s="99">
        <f>C126/$B$126</f>
        <v>4.6406356856742766E-3</v>
      </c>
      <c r="D127" s="99">
        <f>D126/$B$126</f>
        <v>0.49255869997069074</v>
      </c>
      <c r="E127" s="99">
        <f>E126/$B$126</f>
        <v>0.40402839743380986</v>
      </c>
      <c r="F127" s="99">
        <f>F126/$B$126</f>
        <v>9.8772266909825115E-2</v>
      </c>
      <c r="G127" s="76"/>
      <c r="H127" s="76"/>
      <c r="I127" s="76"/>
      <c r="J127" s="76"/>
      <c r="K127" s="76"/>
      <c r="L127" s="76"/>
      <c r="M127" s="76"/>
      <c r="N127" s="76"/>
      <c r="O127" s="76"/>
    </row>
    <row r="128" spans="1:15" ht="15" customHeight="1" x14ac:dyDescent="0.2">
      <c r="A128" s="52"/>
      <c r="B128" s="53"/>
    </row>
  </sheetData>
  <mergeCells count="21">
    <mergeCell ref="O99:O100"/>
    <mergeCell ref="C99:F99"/>
    <mergeCell ref="A99:A100"/>
    <mergeCell ref="B99:B100"/>
    <mergeCell ref="A78:A80"/>
    <mergeCell ref="I79:K79"/>
    <mergeCell ref="L79:N79"/>
    <mergeCell ref="C78:N78"/>
    <mergeCell ref="A53:A54"/>
    <mergeCell ref="B78:B80"/>
    <mergeCell ref="B53:B54"/>
    <mergeCell ref="C79:E79"/>
    <mergeCell ref="F79:H79"/>
    <mergeCell ref="C53:E53"/>
    <mergeCell ref="F53:F54"/>
    <mergeCell ref="G53:I53"/>
    <mergeCell ref="J53:J54"/>
    <mergeCell ref="N53:N54"/>
    <mergeCell ref="O53:O54"/>
    <mergeCell ref="K53:L53"/>
    <mergeCell ref="M53:M54"/>
  </mergeCells>
  <printOptions horizontalCentered="1"/>
  <pageMargins left="0.15748031496062992" right="0.19685039370078741" top="0.55118110236220474" bottom="0.55118110236220474" header="0.31496062992125984" footer="0.31496062992125984"/>
  <pageSetup scale="64" orientation="landscape" r:id="rId1"/>
  <headerFooter>
    <oddFooter>&amp;LFuente: Registro de casos del CEM/UGIGC/PNCVFS</oddFooter>
  </headerFooter>
  <rowBreaks count="1" manualBreakCount="1">
    <brk id="7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2019-02-18T17:27:32Z</cp:lastPrinted>
  <dcterms:created xsi:type="dcterms:W3CDTF">2009-10-30T17:37:42Z</dcterms:created>
  <dcterms:modified xsi:type="dcterms:W3CDTF">2019-06-15T00:10:42Z</dcterms:modified>
</cp:coreProperties>
</file>