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-120" yWindow="-120" windowWidth="29040" windowHeight="15840" tabRatio="554"/>
  </bookViews>
  <sheets>
    <sheet name="ER-Acciones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'ER-Acciones'!$A$5:$A$104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'ER-Acciones'!$A$1:$AB$104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19" l="1"/>
  <c r="P17" i="19"/>
  <c r="P58" i="19" s="1"/>
  <c r="Z17" i="19"/>
  <c r="P18" i="19"/>
  <c r="P19" i="19"/>
  <c r="Q19" i="19" s="1"/>
  <c r="Z19" i="19"/>
  <c r="P20" i="19"/>
  <c r="Z20" i="19"/>
  <c r="P21" i="19"/>
  <c r="P22" i="19"/>
  <c r="P23" i="19"/>
  <c r="Z23" i="19"/>
  <c r="P24" i="19"/>
  <c r="Q24" i="19" s="1"/>
  <c r="X24" i="19"/>
  <c r="Z18" i="19" s="1"/>
  <c r="P25" i="19"/>
  <c r="Q25" i="19" s="1"/>
  <c r="P26" i="19"/>
  <c r="P27" i="19"/>
  <c r="P28" i="19"/>
  <c r="Q28" i="19" s="1"/>
  <c r="P29" i="19"/>
  <c r="Q29" i="19" s="1"/>
  <c r="P30" i="19"/>
  <c r="P31" i="19"/>
  <c r="Q31" i="19" s="1"/>
  <c r="P32" i="19"/>
  <c r="Q32" i="19" s="1"/>
  <c r="P33" i="19"/>
  <c r="Q33" i="19" s="1"/>
  <c r="P34" i="19"/>
  <c r="P35" i="19"/>
  <c r="P36" i="19"/>
  <c r="Q36" i="19" s="1"/>
  <c r="P37" i="19"/>
  <c r="Q37" i="19" s="1"/>
  <c r="P38" i="19"/>
  <c r="P39" i="19"/>
  <c r="Q39" i="19" s="1"/>
  <c r="P40" i="19"/>
  <c r="Q40" i="19" s="1"/>
  <c r="P41" i="19"/>
  <c r="Q41" i="19" s="1"/>
  <c r="P42" i="19"/>
  <c r="P43" i="19"/>
  <c r="P44" i="19"/>
  <c r="Q44" i="19" s="1"/>
  <c r="P45" i="19"/>
  <c r="Q45" i="19" s="1"/>
  <c r="P46" i="19"/>
  <c r="P47" i="19"/>
  <c r="Q47" i="19" s="1"/>
  <c r="P48" i="19"/>
  <c r="Q48" i="19" s="1"/>
  <c r="P49" i="19"/>
  <c r="Q49" i="19" s="1"/>
  <c r="P50" i="19"/>
  <c r="P51" i="19"/>
  <c r="P52" i="19"/>
  <c r="Q52" i="19" s="1"/>
  <c r="P53" i="19"/>
  <c r="Q53" i="19" s="1"/>
  <c r="P54" i="19"/>
  <c r="P55" i="19"/>
  <c r="Q55" i="19" s="1"/>
  <c r="P56" i="19"/>
  <c r="Q56" i="19" s="1"/>
  <c r="P57" i="19"/>
  <c r="Q57" i="19" s="1"/>
  <c r="D58" i="19"/>
  <c r="E58" i="19"/>
  <c r="F58" i="19"/>
  <c r="G58" i="19"/>
  <c r="H58" i="19"/>
  <c r="I58" i="19"/>
  <c r="J58" i="19"/>
  <c r="K58" i="19"/>
  <c r="L58" i="19"/>
  <c r="M58" i="19"/>
  <c r="N58" i="19"/>
  <c r="O58" i="19"/>
  <c r="C66" i="19"/>
  <c r="B66" i="19" s="1"/>
  <c r="E66" i="19"/>
  <c r="G66" i="19"/>
  <c r="G78" i="19" s="1"/>
  <c r="V66" i="19"/>
  <c r="V78" i="19" s="1"/>
  <c r="B67" i="19"/>
  <c r="C67" i="19"/>
  <c r="E67" i="19"/>
  <c r="G67" i="19"/>
  <c r="V67" i="19"/>
  <c r="C68" i="19"/>
  <c r="B68" i="19" s="1"/>
  <c r="E68" i="19"/>
  <c r="E78" i="19" s="1"/>
  <c r="G68" i="19"/>
  <c r="V68" i="19"/>
  <c r="C69" i="19"/>
  <c r="B69" i="19" s="1"/>
  <c r="E69" i="19"/>
  <c r="G69" i="19"/>
  <c r="V69" i="19"/>
  <c r="C70" i="19"/>
  <c r="B70" i="19" s="1"/>
  <c r="E70" i="19"/>
  <c r="G70" i="19"/>
  <c r="V70" i="19"/>
  <c r="C71" i="19"/>
  <c r="E71" i="19"/>
  <c r="G71" i="19"/>
  <c r="B71" i="19" s="1"/>
  <c r="V71" i="19"/>
  <c r="C72" i="19"/>
  <c r="E72" i="19"/>
  <c r="B72" i="19" s="1"/>
  <c r="G72" i="19"/>
  <c r="V72" i="19"/>
  <c r="C73" i="19"/>
  <c r="B73" i="19" s="1"/>
  <c r="E73" i="19"/>
  <c r="G73" i="19"/>
  <c r="V73" i="19"/>
  <c r="C74" i="19"/>
  <c r="B74" i="19" s="1"/>
  <c r="E74" i="19"/>
  <c r="G74" i="19"/>
  <c r="V74" i="19"/>
  <c r="B75" i="19"/>
  <c r="C75" i="19"/>
  <c r="E75" i="19"/>
  <c r="G75" i="19"/>
  <c r="V75" i="19"/>
  <c r="C76" i="19"/>
  <c r="B76" i="19" s="1"/>
  <c r="E76" i="19"/>
  <c r="G76" i="19"/>
  <c r="V76" i="19"/>
  <c r="C77" i="19"/>
  <c r="B77" i="19" s="1"/>
  <c r="E77" i="19"/>
  <c r="G77" i="19"/>
  <c r="V77" i="19"/>
  <c r="C78" i="19"/>
  <c r="W78" i="19"/>
  <c r="W79" i="19" s="1"/>
  <c r="Y78" i="19"/>
  <c r="Y79" i="19" s="1"/>
  <c r="B86" i="19"/>
  <c r="B87" i="19"/>
  <c r="B88" i="19"/>
  <c r="B89" i="19"/>
  <c r="B90" i="19"/>
  <c r="B98" i="19" s="1"/>
  <c r="B91" i="19"/>
  <c r="B92" i="19"/>
  <c r="B93" i="19"/>
  <c r="B94" i="19"/>
  <c r="B95" i="19"/>
  <c r="B96" i="19"/>
  <c r="B97" i="19"/>
  <c r="C98" i="19"/>
  <c r="E98" i="19"/>
  <c r="G98" i="19"/>
  <c r="I98" i="19"/>
  <c r="K98" i="19"/>
  <c r="M98" i="19"/>
  <c r="C99" i="19" l="1"/>
  <c r="B78" i="19"/>
  <c r="C79" i="19" s="1"/>
  <c r="M99" i="19"/>
  <c r="Q23" i="19"/>
  <c r="Q46" i="19"/>
  <c r="Q34" i="19"/>
  <c r="Q42" i="19"/>
  <c r="Q50" i="19"/>
  <c r="Q18" i="19"/>
  <c r="Q22" i="19"/>
  <c r="Q30" i="19"/>
  <c r="Q38" i="19"/>
  <c r="Q54" i="19"/>
  <c r="Q20" i="19"/>
  <c r="Q26" i="19"/>
  <c r="I99" i="19"/>
  <c r="G99" i="19"/>
  <c r="E99" i="19"/>
  <c r="K99" i="19"/>
  <c r="Q51" i="19"/>
  <c r="Q43" i="19"/>
  <c r="Q35" i="19"/>
  <c r="Q27" i="19"/>
  <c r="Q21" i="19"/>
  <c r="Q16" i="19"/>
  <c r="Z22" i="19"/>
  <c r="Q17" i="19"/>
  <c r="Z16" i="19"/>
  <c r="Z21" i="19"/>
  <c r="E79" i="19" l="1"/>
  <c r="G79" i="19"/>
</calcChain>
</file>

<file path=xl/sharedStrings.xml><?xml version="1.0" encoding="utf-8"?>
<sst xmlns="http://schemas.openxmlformats.org/spreadsheetml/2006/main" count="149" uniqueCount="102">
  <si>
    <t>Mujer</t>
  </si>
  <si>
    <t>Hombre</t>
  </si>
  <si>
    <t>PROGRAMA NACIONAL CONTRA LA VIOLENCIA FAMILIAR Y SEXUAL</t>
  </si>
  <si>
    <t>Total</t>
  </si>
  <si>
    <t>Adolescentes</t>
  </si>
  <si>
    <t>Elaboración: Unidad de Generación de Información y Gestión del Conocimiento - PNCVFS</t>
  </si>
  <si>
    <t>%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</si>
  <si>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</si>
  <si>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</si>
  <si>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</si>
  <si>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</si>
  <si>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</si>
  <si>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</si>
  <si>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</si>
  <si>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</si>
  <si>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</si>
  <si>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</si>
  <si>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</si>
  <si>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</si>
  <si>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</si>
  <si>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Sin información</t>
  </si>
  <si>
    <t>Setiembre</t>
  </si>
  <si>
    <t>Grupo de Edad</t>
  </si>
  <si>
    <t>N°</t>
  </si>
  <si>
    <t>Adultos</t>
  </si>
  <si>
    <t>Jóvenes</t>
  </si>
  <si>
    <t>Niñez</t>
  </si>
  <si>
    <t>Infancia</t>
  </si>
  <si>
    <t>Fuente: Sistema de Registro de Acciones de la Estrategia Rural</t>
  </si>
  <si>
    <t>1/ Incluye a la persona que participó una o más veces en las acciones de la ER</t>
  </si>
  <si>
    <t xml:space="preserve">% 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</si>
  <si>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</si>
  <si>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</si>
  <si>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</si>
  <si>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</si>
  <si>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</si>
  <si>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</si>
  <si>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</si>
  <si>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% Acción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</si>
  <si>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</si>
  <si>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</si>
  <si>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</si>
  <si>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</si>
  <si>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</si>
  <si>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2/ Las Plataformas Itinerantes de Atención Social reporta al finalizar cada travesía.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</si>
  <si>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</si>
  <si>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</si>
  <si>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</si>
  <si>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</si>
  <si>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</si>
  <si>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</si>
  <si>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</si>
  <si>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</si>
  <si>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</si>
  <si>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</si>
  <si>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</si>
  <si>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</si>
  <si>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</si>
  <si>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</si>
  <si>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</si>
  <si>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</si>
  <si>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</si>
  <si>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</si>
  <si>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</si>
  <si>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</si>
  <si>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</si>
  <si>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</si>
  <si>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</si>
  <si>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</si>
  <si>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</si>
  <si>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</si>
  <si>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</si>
  <si>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</si>
  <si>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</si>
  <si>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</si>
  <si>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</si>
  <si>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</si>
  <si>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</si>
  <si>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</si>
  <si>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</si>
  <si>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</si>
  <si>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</si>
  <si>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</si>
  <si>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</si>
  <si>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</si>
  <si>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</si>
  <si>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</si>
  <si>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</si>
  <si>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</si>
  <si>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</si>
  <si>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</si>
  <si>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</si>
  <si>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</si>
  <si>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</si>
  <si>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</si>
  <si>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</si>
  <si>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</si>
  <si>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</si>
  <si>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</si>
  <si>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</si>
  <si>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t>Periodo:  Enero - Mayo, 2019 (Preliminar)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</si>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</sst>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10"/>
      <color theme="1"/>
      <name val="Arial Narrow"/>
      <family val="2"/>
    </font>
    <font>
      <b/>
      <sz val="12"/>
      <color indexed="8"/>
      <name val="Arial Narrow"/>
      <family val="2"/>
    </font>
    <font>
      <b/>
      <sz val="10"/>
      <color theme="1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14"/>
      <color theme="0"/>
      <name val="Arial Narrow"/>
      <family val="2"/>
    </font>
    <font>
      <sz val="14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34343"/>
        <bgColor indexed="9"/>
      </patternFill>
    </fill>
  </fills>
  <borders count="4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 applyBorder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9">
    <xf numFmtId="0" fontId="0" fillId="0" borderId="0" xfId="0"/>
    <xf numFmtId="0" fontId="6" fillId="5" borderId="0" xfId="0" applyFont="1" applyFill="1"/>
    <xf numFmtId="0" fontId="7" fillId="6" borderId="0" xfId="0" applyFont="1" applyFill="1"/>
    <xf numFmtId="9" fontId="7" fillId="5" borderId="0" xfId="1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5" fillId="5" borderId="0" xfId="0" applyFont="1" applyFill="1" applyAlignment="1">
      <alignment horizontal="left"/>
    </xf>
    <xf numFmtId="9" fontId="10" fillId="4" borderId="0" xfId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9" fontId="10" fillId="7" borderId="5" xfId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3" fontId="12" fillId="8" borderId="8" xfId="0" applyNumberFormat="1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3" fillId="9" borderId="9" xfId="0" applyNumberFormat="1" applyFont="1" applyFill="1" applyBorder="1" applyAlignment="1">
      <alignment horizontal="right" vertical="center" wrapText="1"/>
    </xf>
    <xf numFmtId="3" fontId="13" fillId="9" borderId="7" xfId="0" applyNumberFormat="1" applyFont="1" applyFill="1" applyBorder="1" applyAlignment="1">
      <alignment horizontal="right" vertical="center" wrapText="1"/>
    </xf>
    <xf numFmtId="3" fontId="10" fillId="9" borderId="8" xfId="0" applyNumberFormat="1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left" vertical="center" indent="1"/>
    </xf>
    <xf numFmtId="0" fontId="13" fillId="9" borderId="9" xfId="0" applyFont="1" applyFill="1" applyBorder="1" applyAlignment="1">
      <alignment horizontal="left" vertical="center" indent="1"/>
    </xf>
    <xf numFmtId="0" fontId="13" fillId="9" borderId="10" xfId="0" applyFont="1" applyFill="1" applyBorder="1" applyAlignment="1">
      <alignment horizontal="left" vertical="center" indent="1"/>
    </xf>
    <xf numFmtId="0" fontId="6" fillId="5" borderId="11" xfId="0" applyFont="1" applyFill="1" applyBorder="1"/>
    <xf numFmtId="0" fontId="14" fillId="10" borderId="14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6" fillId="5" borderId="16" xfId="0" applyFont="1" applyFill="1" applyBorder="1"/>
    <xf numFmtId="0" fontId="15" fillId="5" borderId="0" xfId="0" applyFont="1" applyFill="1"/>
    <xf numFmtId="0" fontId="16" fillId="5" borderId="0" xfId="0" applyFont="1" applyFill="1" applyAlignment="1">
      <alignment horizontal="centerContinuous" vertical="center"/>
    </xf>
    <xf numFmtId="3" fontId="10" fillId="9" borderId="5" xfId="0" applyNumberFormat="1" applyFont="1" applyFill="1" applyBorder="1" applyAlignment="1">
      <alignment horizontal="center" vertical="center"/>
    </xf>
    <xf numFmtId="3" fontId="10" fillId="9" borderId="18" xfId="0" applyNumberFormat="1" applyFont="1" applyFill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 wrapText="1"/>
    </xf>
    <xf numFmtId="0" fontId="6" fillId="5" borderId="21" xfId="0" applyFont="1" applyFill="1" applyBorder="1"/>
    <xf numFmtId="9" fontId="12" fillId="6" borderId="0" xfId="1" applyFont="1" applyFill="1" applyAlignment="1">
      <alignment horizontal="center" vertical="center"/>
    </xf>
    <xf numFmtId="3" fontId="10" fillId="5" borderId="0" xfId="0" quotePrefix="1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9" fontId="12" fillId="8" borderId="22" xfId="1" applyFont="1" applyFill="1" applyBorder="1" applyAlignment="1">
      <alignment horizontal="center" vertical="center"/>
    </xf>
    <xf numFmtId="3" fontId="12" fillId="8" borderId="23" xfId="0" applyNumberFormat="1" applyFont="1" applyFill="1" applyBorder="1" applyAlignment="1">
      <alignment horizontal="center" vertical="center"/>
    </xf>
    <xf numFmtId="3" fontId="12" fillId="8" borderId="24" xfId="0" applyNumberFormat="1" applyFont="1" applyFill="1" applyBorder="1" applyAlignment="1">
      <alignment horizontal="center" vertical="center"/>
    </xf>
    <xf numFmtId="3" fontId="12" fillId="8" borderId="25" xfId="0" applyNumberFormat="1" applyFont="1" applyFill="1" applyBorder="1" applyAlignment="1">
      <alignment horizontal="center" vertical="center"/>
    </xf>
    <xf numFmtId="3" fontId="6" fillId="5" borderId="0" xfId="0" applyNumberFormat="1" applyFont="1" applyFill="1"/>
    <xf numFmtId="9" fontId="12" fillId="6" borderId="28" xfId="1" applyFont="1" applyFill="1" applyBorder="1" applyAlignment="1">
      <alignment horizontal="center" vertical="center"/>
    </xf>
    <xf numFmtId="3" fontId="10" fillId="5" borderId="29" xfId="0" quotePrefix="1" applyNumberFormat="1" applyFont="1" applyFill="1" applyBorder="1" applyAlignment="1">
      <alignment horizontal="center" vertical="center"/>
    </xf>
    <xf numFmtId="3" fontId="10" fillId="5" borderId="30" xfId="0" quotePrefix="1" applyNumberFormat="1" applyFont="1" applyFill="1" applyBorder="1" applyAlignment="1">
      <alignment horizontal="center" vertical="center"/>
    </xf>
    <xf numFmtId="3" fontId="10" fillId="5" borderId="31" xfId="0" quotePrefix="1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6" fillId="9" borderId="0" xfId="0" applyFont="1" applyFill="1"/>
    <xf numFmtId="9" fontId="10" fillId="2" borderId="0" xfId="1" applyFont="1" applyFill="1"/>
    <xf numFmtId="0" fontId="16" fillId="5" borderId="0" xfId="0" applyFont="1" applyFill="1" applyAlignment="1">
      <alignment vertical="center" wrapText="1"/>
    </xf>
    <xf numFmtId="9" fontId="10" fillId="2" borderId="0" xfId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3" fontId="19" fillId="9" borderId="0" xfId="0" applyNumberFormat="1" applyFont="1" applyFill="1" applyAlignment="1">
      <alignment vertical="center"/>
    </xf>
    <xf numFmtId="3" fontId="19" fillId="9" borderId="0" xfId="0" applyNumberFormat="1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3" fontId="13" fillId="9" borderId="0" xfId="0" applyNumberFormat="1" applyFont="1" applyFill="1" applyAlignment="1">
      <alignment vertical="center" wrapText="1"/>
    </xf>
    <xf numFmtId="0" fontId="6" fillId="5" borderId="0" xfId="0" applyFont="1" applyFill="1" applyAlignment="1">
      <alignment horizontal="centerContinuous" vertical="center" wrapText="1"/>
    </xf>
    <xf numFmtId="0" fontId="16" fillId="5" borderId="0" xfId="0" applyFont="1" applyFill="1" applyAlignment="1">
      <alignment horizontal="centerContinuous" vertical="center" wrapText="1"/>
    </xf>
    <xf numFmtId="3" fontId="10" fillId="9" borderId="0" xfId="0" applyNumberFormat="1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3" fontId="12" fillId="8" borderId="5" xfId="0" applyNumberFormat="1" applyFont="1" applyFill="1" applyBorder="1" applyAlignment="1">
      <alignment horizontal="centerContinuous" vertical="center"/>
    </xf>
    <xf numFmtId="0" fontId="12" fillId="8" borderId="5" xfId="0" applyFont="1" applyFill="1" applyBorder="1" applyAlignment="1">
      <alignment horizontal="centerContinuous" vertical="center"/>
    </xf>
    <xf numFmtId="0" fontId="20" fillId="8" borderId="5" xfId="0" applyFont="1" applyFill="1" applyBorder="1" applyAlignment="1">
      <alignment horizontal="centerContinuous" vertical="center"/>
    </xf>
    <xf numFmtId="0" fontId="12" fillId="8" borderId="6" xfId="0" applyFont="1" applyFill="1" applyBorder="1" applyAlignment="1">
      <alignment horizontal="centerContinuous" vertical="center"/>
    </xf>
    <xf numFmtId="3" fontId="13" fillId="9" borderId="9" xfId="0" applyNumberFormat="1" applyFont="1" applyFill="1" applyBorder="1" applyAlignment="1">
      <alignment horizontal="centerContinuous" vertical="center"/>
    </xf>
    <xf numFmtId="3" fontId="13" fillId="9" borderId="7" xfId="0" applyNumberFormat="1" applyFont="1" applyFill="1" applyBorder="1" applyAlignment="1">
      <alignment horizontal="centerContinuous" vertical="center"/>
    </xf>
    <xf numFmtId="0" fontId="21" fillId="9" borderId="33" xfId="0" applyFont="1" applyFill="1" applyBorder="1" applyAlignment="1">
      <alignment horizontal="center" vertical="center"/>
    </xf>
    <xf numFmtId="0" fontId="22" fillId="9" borderId="33" xfId="0" applyFont="1" applyFill="1" applyBorder="1" applyAlignment="1">
      <alignment vertical="center"/>
    </xf>
    <xf numFmtId="0" fontId="20" fillId="9" borderId="33" xfId="0" applyFont="1" applyFill="1" applyBorder="1" applyAlignment="1">
      <alignment horizontal="left" vertical="center" indent="2"/>
    </xf>
    <xf numFmtId="3" fontId="13" fillId="9" borderId="10" xfId="0" applyNumberFormat="1" applyFont="1" applyFill="1" applyBorder="1" applyAlignment="1">
      <alignment horizontal="centerContinuous" vertical="center"/>
    </xf>
    <xf numFmtId="3" fontId="13" fillId="9" borderId="19" xfId="0" applyNumberFormat="1" applyFont="1" applyFill="1" applyBorder="1" applyAlignment="1">
      <alignment horizontal="centerContinuous" vertical="center"/>
    </xf>
    <xf numFmtId="0" fontId="14" fillId="9" borderId="0" xfId="0" applyFont="1" applyFill="1" applyAlignment="1">
      <alignment vertical="center" wrapText="1"/>
    </xf>
    <xf numFmtId="0" fontId="24" fillId="9" borderId="0" xfId="0" applyFont="1" applyFill="1" applyAlignment="1">
      <alignment horizontal="center" vertical="center"/>
    </xf>
    <xf numFmtId="0" fontId="5" fillId="11" borderId="45" xfId="0" applyFont="1" applyFill="1" applyBorder="1" applyAlignment="1">
      <alignment horizontal="centerContinuous" vertical="center" wrapText="1"/>
    </xf>
    <xf numFmtId="0" fontId="25" fillId="11" borderId="45" xfId="0" applyFont="1" applyFill="1" applyBorder="1" applyAlignment="1">
      <alignment horizontal="centerContinuous" vertical="center" wrapText="1"/>
    </xf>
    <xf numFmtId="0" fontId="5" fillId="11" borderId="3" xfId="0" applyFont="1" applyFill="1" applyBorder="1" applyAlignment="1">
      <alignment horizontal="centerContinuous" vertical="center" wrapText="1"/>
    </xf>
    <xf numFmtId="0" fontId="30" fillId="5" borderId="0" xfId="0" applyFont="1" applyFill="1"/>
    <xf numFmtId="0" fontId="30" fillId="5" borderId="0" xfId="0" applyFont="1" applyFill="1" applyAlignment="1">
      <alignment horizontal="centerContinuous" vertical="center"/>
    </xf>
    <xf numFmtId="0" fontId="31" fillId="5" borderId="0" xfId="0" applyFont="1" applyFill="1" applyAlignment="1">
      <alignment horizontal="centerContinuous" vertical="center"/>
    </xf>
    <xf numFmtId="0" fontId="32" fillId="5" borderId="0" xfId="0" applyFont="1" applyFill="1" applyAlignment="1">
      <alignment horizontal="centerContinuous" vertical="center"/>
    </xf>
    <xf numFmtId="3" fontId="13" fillId="9" borderId="8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left" vertical="center"/>
    </xf>
    <xf numFmtId="0" fontId="13" fillId="5" borderId="32" xfId="0" applyFont="1" applyFill="1" applyBorder="1" applyAlignment="1">
      <alignment horizontal="left" vertical="center"/>
    </xf>
    <xf numFmtId="3" fontId="13" fillId="9" borderId="8" xfId="0" applyNumberFormat="1" applyFont="1" applyFill="1" applyBorder="1" applyAlignment="1">
      <alignment horizontal="center" vertical="center"/>
    </xf>
    <xf numFmtId="9" fontId="10" fillId="9" borderId="8" xfId="10" applyFont="1" applyFill="1" applyBorder="1" applyAlignment="1">
      <alignment horizontal="center" vertical="center"/>
    </xf>
    <xf numFmtId="9" fontId="10" fillId="9" borderId="7" xfId="10" applyFont="1" applyFill="1" applyBorder="1" applyAlignment="1">
      <alignment horizontal="center" vertical="center"/>
    </xf>
    <xf numFmtId="0" fontId="23" fillId="10" borderId="14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9" fontId="10" fillId="9" borderId="18" xfId="10" applyFont="1" applyFill="1" applyBorder="1" applyAlignment="1">
      <alignment horizontal="center" vertical="center"/>
    </xf>
    <xf numFmtId="9" fontId="10" fillId="9" borderId="19" xfId="1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3" fillId="10" borderId="13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43" xfId="0" applyFont="1" applyFill="1" applyBorder="1" applyAlignment="1">
      <alignment horizontal="center" vertical="center" wrapText="1"/>
    </xf>
    <xf numFmtId="0" fontId="23" fillId="10" borderId="37" xfId="0" applyFont="1" applyFill="1" applyBorder="1" applyAlignment="1">
      <alignment horizontal="center" vertical="center" wrapText="1"/>
    </xf>
    <xf numFmtId="0" fontId="23" fillId="10" borderId="42" xfId="0" applyFont="1" applyFill="1" applyBorder="1" applyAlignment="1">
      <alignment horizontal="center" vertical="center" wrapText="1"/>
    </xf>
    <xf numFmtId="0" fontId="23" fillId="10" borderId="3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29" fillId="11" borderId="48" xfId="0" applyFont="1" applyFill="1" applyBorder="1" applyAlignment="1">
      <alignment horizontal="center" vertical="center" wrapText="1"/>
    </xf>
    <xf numFmtId="0" fontId="29" fillId="11" borderId="47" xfId="0" applyFont="1" applyFill="1" applyBorder="1" applyAlignment="1">
      <alignment horizontal="center" vertical="center" wrapText="1"/>
    </xf>
    <xf numFmtId="0" fontId="27" fillId="11" borderId="46" xfId="0" applyFont="1" applyFill="1" applyBorder="1" applyAlignment="1">
      <alignment horizontal="center" vertical="center" wrapText="1"/>
    </xf>
    <xf numFmtId="0" fontId="27" fillId="11" borderId="0" xfId="0" applyFont="1" applyFill="1" applyAlignment="1">
      <alignment horizontal="center" vertical="center" wrapText="1"/>
    </xf>
    <xf numFmtId="0" fontId="26" fillId="11" borderId="46" xfId="0" applyFont="1" applyFill="1" applyBorder="1" applyAlignment="1">
      <alignment horizontal="center" vertical="center" wrapText="1"/>
    </xf>
    <xf numFmtId="0" fontId="26" fillId="11" borderId="0" xfId="0" applyFont="1" applyFill="1" applyAlignment="1">
      <alignment horizontal="center" vertical="center" wrapText="1"/>
    </xf>
    <xf numFmtId="0" fontId="23" fillId="10" borderId="15" xfId="0" applyFont="1" applyFill="1" applyBorder="1" applyAlignment="1">
      <alignment horizontal="center" vertical="center" wrapText="1"/>
    </xf>
    <xf numFmtId="0" fontId="23" fillId="10" borderId="40" xfId="0" applyFont="1" applyFill="1" applyBorder="1" applyAlignment="1">
      <alignment horizontal="center" vertical="center" wrapText="1"/>
    </xf>
    <xf numFmtId="0" fontId="23" fillId="10" borderId="20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23" fillId="10" borderId="39" xfId="0" applyFont="1" applyFill="1" applyBorder="1" applyAlignment="1">
      <alignment horizontal="center" vertical="center" wrapText="1"/>
    </xf>
    <xf numFmtId="0" fontId="23" fillId="10" borderId="38" xfId="0" applyFont="1" applyFill="1" applyBorder="1" applyAlignment="1">
      <alignment horizontal="center" vertical="center" wrapText="1"/>
    </xf>
    <xf numFmtId="9" fontId="12" fillId="8" borderId="5" xfId="10" applyFont="1" applyFill="1" applyBorder="1" applyAlignment="1">
      <alignment horizontal="center" vertical="center"/>
    </xf>
    <xf numFmtId="9" fontId="12" fillId="8" borderId="4" xfId="10" applyFont="1" applyFill="1" applyBorder="1" applyAlignment="1">
      <alignment horizontal="center" vertical="center"/>
    </xf>
    <xf numFmtId="0" fontId="23" fillId="10" borderId="35" xfId="0" applyFont="1" applyFill="1" applyBorder="1" applyAlignment="1">
      <alignment horizontal="center" vertical="center" wrapText="1"/>
    </xf>
    <xf numFmtId="0" fontId="23" fillId="10" borderId="41" xfId="0" applyFont="1" applyFill="1" applyBorder="1" applyAlignment="1">
      <alignment horizontal="center" vertical="center" wrapText="1"/>
    </xf>
    <xf numFmtId="0" fontId="23" fillId="10" borderId="34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3" fontId="13" fillId="9" borderId="7" xfId="0" applyNumberFormat="1" applyFont="1" applyFill="1" applyBorder="1" applyAlignment="1">
      <alignment horizontal="center" vertical="center" wrapText="1"/>
    </xf>
    <xf numFmtId="3" fontId="13" fillId="9" borderId="18" xfId="0" applyNumberFormat="1" applyFont="1" applyFill="1" applyBorder="1" applyAlignment="1">
      <alignment horizontal="center" vertical="center"/>
    </xf>
    <xf numFmtId="3" fontId="13" fillId="9" borderId="19" xfId="0" applyNumberFormat="1" applyFont="1" applyFill="1" applyBorder="1" applyAlignment="1">
      <alignment horizontal="center" vertical="center"/>
    </xf>
    <xf numFmtId="9" fontId="10" fillId="7" borderId="5" xfId="1" applyFont="1" applyFill="1" applyBorder="1" applyAlignment="1">
      <alignment horizontal="center" vertical="center"/>
    </xf>
    <xf numFmtId="9" fontId="10" fillId="7" borderId="4" xfId="1" applyFont="1" applyFill="1" applyBorder="1" applyAlignment="1">
      <alignment horizontal="center" vertical="center"/>
    </xf>
    <xf numFmtId="3" fontId="12" fillId="8" borderId="8" xfId="0" applyNumberFormat="1" applyFont="1" applyFill="1" applyBorder="1" applyAlignment="1">
      <alignment horizontal="center" vertical="center"/>
    </xf>
    <xf numFmtId="3" fontId="13" fillId="9" borderId="5" xfId="0" applyNumberFormat="1" applyFont="1" applyFill="1" applyBorder="1" applyAlignment="1">
      <alignment horizontal="center" vertical="center"/>
    </xf>
    <xf numFmtId="3" fontId="12" fillId="8" borderId="7" xfId="0" applyNumberFormat="1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2 2 3" xfId="7"/>
    <cellStyle name="Normal 2 3 2" xfId="5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0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'ER-Acciones'!$B$66:$B$77</c:f>
              <c:numCache>
                <c:formatCode>#,##0</c:formatCode>
                <c:ptCount val="12"/>
                <c:pt idx="0">
                  <c:v>2531</c:v>
                </c:pt>
                <c:pt idx="1">
                  <c:v>3375</c:v>
                </c:pt>
                <c:pt idx="2">
                  <c:v>13445</c:v>
                </c:pt>
                <c:pt idx="3">
                  <c:v>8693</c:v>
                </c:pt>
                <c:pt idx="4">
                  <c:v>8568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E8F-9D14-1CC6F408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49-455C-A835-AC1FC305C286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49-455C-A835-AC1FC305C286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49-455C-A835-AC1FC305C286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49-455C-A835-AC1FC305C286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549-455C-A835-AC1FC305C286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49-455C-A835-AC1FC305C2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('ER-Acciones'!$C$85,'ER-Acciones'!$E$85,'ER-Acciones'!$G$85,'ER-Acciones'!$I$85,'ER-Acciones'!$K$85,'ER-Acciones'!$M$85,'ER-Acciones'!$O$85)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('ER-Acciones'!$C$98,'ER-Acciones'!$E$98,'ER-Acciones'!$G$98,'ER-Acciones'!$I$98,'ER-Acciones'!$K$98,'ER-Acciones'!$M$98,'ER-Acciones'!$O$98)</c:f>
              <c:numCache>
                <c:formatCode>#,##0</c:formatCode>
                <c:ptCount val="7"/>
                <c:pt idx="0">
                  <c:v>7618</c:v>
                </c:pt>
                <c:pt idx="1">
                  <c:v>12368</c:v>
                </c:pt>
                <c:pt idx="2">
                  <c:v>8730</c:v>
                </c:pt>
                <c:pt idx="3">
                  <c:v>736</c:v>
                </c:pt>
                <c:pt idx="4">
                  <c:v>5293</c:v>
                </c:pt>
                <c:pt idx="5">
                  <c:v>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49-455C-A835-AC1FC305C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28-4E2F-809A-EAFDC921FD0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28-4E2F-809A-EAFDC921FD0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28-4E2F-809A-EAFDC921FD0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E28-4E2F-809A-EAFDC921FD0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E28-4E2F-809A-EAFDC921FD0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E28-4E2F-809A-EAFDC921FD0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E28-4E2F-809A-EAFDC921FD0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E28-4E2F-809A-EAFDC921FD04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704</c:v>
                </c:pt>
                <c:pt idx="1">
                  <c:v>4248</c:v>
                </c:pt>
                <c:pt idx="2">
                  <c:v>2544</c:v>
                </c:pt>
                <c:pt idx="3">
                  <c:v>2151</c:v>
                </c:pt>
                <c:pt idx="4">
                  <c:v>6126</c:v>
                </c:pt>
                <c:pt idx="5">
                  <c:v>17895</c:v>
                </c:pt>
                <c:pt idx="6">
                  <c:v>2799</c:v>
                </c:pt>
                <c:pt idx="7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28-4E2F-809A-EAFDC921F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A1B3A56-3BE2-485E-8DBD-DDAAC4422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6250C85E-AEBF-4196-A4BC-5C52A7763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6510C2E0-8022-4174-B86F-17D788965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7C2C3EEA-F92A-436A-8B68-6CBCD46E0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:AV110"/>
  <sheetViews>
    <sheetView tabSelected="1" view="pageBreakPreview" zoomScale="70" zoomScaleNormal="80" zoomScaleSheetLayoutView="70" workbookViewId="0">
      <selection activeCell="A9" sqref="A9:AB9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8" s="74" customFormat="1" ht="26.25" customHeight="1" x14ac:dyDescent="0.35">
      <c r="A5" s="77" t="s">
        <v>2</v>
      </c>
      <c r="B5" s="75"/>
      <c r="C5" s="75"/>
      <c r="D5" s="75"/>
      <c r="E5" s="75"/>
      <c r="F5" s="75"/>
      <c r="G5" s="75"/>
      <c r="H5" s="75"/>
      <c r="I5" s="75"/>
      <c r="J5" s="76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48" ht="7.5" customHeight="1" x14ac:dyDescent="0.3"/>
    <row r="7" spans="1:48" ht="7.5" customHeight="1" x14ac:dyDescent="0.3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</row>
    <row r="8" spans="1:48" ht="27.75" customHeight="1" x14ac:dyDescent="0.3">
      <c r="A8" s="100" t="s">
        <v>101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</row>
    <row r="9" spans="1:48" ht="23.25" customHeight="1" x14ac:dyDescent="0.3">
      <c r="A9" s="102" t="s">
        <v>100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</row>
    <row r="10" spans="1:48" ht="7.5" customHeight="1" x14ac:dyDescent="0.3">
      <c r="A10" s="73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  <c r="O10" s="72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</row>
    <row r="11" spans="1:48" ht="20.25" customHeight="1" x14ac:dyDescent="0.3"/>
    <row r="12" spans="1:48" ht="23.25" customHeight="1" thickBot="1" x14ac:dyDescent="0.35">
      <c r="A12" s="89" t="s">
        <v>99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70"/>
      <c r="S12" s="70"/>
      <c r="T12" s="45"/>
      <c r="U12" s="88" t="s">
        <v>98</v>
      </c>
      <c r="V12" s="88"/>
      <c r="W12" s="88"/>
      <c r="X12" s="88"/>
      <c r="Y12" s="88"/>
      <c r="Z12" s="88"/>
      <c r="AA12" s="88"/>
    </row>
    <row r="13" spans="1:48" ht="12.75" customHeight="1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45"/>
      <c r="S13" s="45"/>
      <c r="T13" s="45"/>
      <c r="U13" s="30"/>
    </row>
    <row r="14" spans="1:48" ht="22.5" customHeight="1" x14ac:dyDescent="0.3">
      <c r="A14" s="104" t="s">
        <v>23</v>
      </c>
      <c r="B14" s="106" t="s">
        <v>97</v>
      </c>
      <c r="C14" s="107"/>
      <c r="D14" s="84" t="s">
        <v>8</v>
      </c>
      <c r="E14" s="84" t="s">
        <v>9</v>
      </c>
      <c r="F14" s="84" t="s">
        <v>10</v>
      </c>
      <c r="G14" s="84" t="s">
        <v>11</v>
      </c>
      <c r="H14" s="84" t="s">
        <v>12</v>
      </c>
      <c r="I14" s="84" t="s">
        <v>13</v>
      </c>
      <c r="J14" s="84" t="s">
        <v>14</v>
      </c>
      <c r="K14" s="84" t="s">
        <v>15</v>
      </c>
      <c r="L14" s="84" t="s">
        <v>16</v>
      </c>
      <c r="M14" s="84" t="s">
        <v>17</v>
      </c>
      <c r="N14" s="84" t="s">
        <v>18</v>
      </c>
      <c r="O14" s="90" t="s">
        <v>19</v>
      </c>
      <c r="P14" s="92" t="s">
        <v>3</v>
      </c>
      <c r="Q14" s="94" t="s">
        <v>6</v>
      </c>
      <c r="S14" s="69"/>
      <c r="T14" s="69"/>
      <c r="U14" s="104" t="s">
        <v>22</v>
      </c>
      <c r="V14" s="84"/>
      <c r="W14" s="84"/>
      <c r="X14" s="84" t="s">
        <v>96</v>
      </c>
      <c r="Y14" s="84"/>
      <c r="Z14" s="84" t="s">
        <v>6</v>
      </c>
      <c r="AA14" s="113"/>
      <c r="AB14" s="69"/>
    </row>
    <row r="15" spans="1:48" ht="23.25" customHeight="1" x14ac:dyDescent="0.3">
      <c r="A15" s="105"/>
      <c r="B15" s="108"/>
      <c r="C15" s="109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91"/>
      <c r="P15" s="93"/>
      <c r="Q15" s="95"/>
      <c r="S15" s="69"/>
      <c r="T15" s="69"/>
      <c r="U15" s="112"/>
      <c r="V15" s="85"/>
      <c r="W15" s="85"/>
      <c r="X15" s="85"/>
      <c r="Y15" s="85"/>
      <c r="Z15" s="85"/>
      <c r="AA15" s="114"/>
      <c r="AB15" s="69"/>
    </row>
    <row r="16" spans="1:48" ht="23.25" customHeight="1" x14ac:dyDescent="0.3">
      <c r="A16" s="43">
        <v>1</v>
      </c>
      <c r="B16" s="79" t="s">
        <v>95</v>
      </c>
      <c r="C16" s="80"/>
      <c r="D16" s="42">
        <v>264</v>
      </c>
      <c r="E16" s="42">
        <v>231</v>
      </c>
      <c r="F16" s="42">
        <v>562</v>
      </c>
      <c r="G16" s="42">
        <v>698</v>
      </c>
      <c r="H16" s="42">
        <v>324</v>
      </c>
      <c r="I16" s="42"/>
      <c r="J16" s="42"/>
      <c r="K16" s="42"/>
      <c r="L16" s="42"/>
      <c r="M16" s="42"/>
      <c r="N16" s="42"/>
      <c r="O16" s="41"/>
      <c r="P16" s="40">
        <f t="shared" ref="P16:P57" si="0">SUM(D16:O16)</f>
        <v>2079</v>
      </c>
      <c r="Q16" s="39">
        <f t="shared" ref="Q16:Q57" si="1">+P16/$P$58</f>
        <v>5.6784660766961655E-2</v>
      </c>
      <c r="S16" s="57"/>
      <c r="T16" s="56"/>
      <c r="U16" s="66" t="s">
        <v>27</v>
      </c>
      <c r="V16" s="65"/>
      <c r="W16" s="64" t="s">
        <v>94</v>
      </c>
      <c r="X16" s="68">
        <v>704</v>
      </c>
      <c r="Y16" s="67"/>
      <c r="Z16" s="86">
        <f t="shared" ref="Z16:Z23" si="2">+X16/$X$24</f>
        <v>1.9228668196219819E-2</v>
      </c>
      <c r="AA16" s="87"/>
      <c r="AB16" s="53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</row>
    <row r="17" spans="1:47" ht="23.25" customHeight="1" x14ac:dyDescent="0.3">
      <c r="A17" s="43">
        <v>2</v>
      </c>
      <c r="B17" s="79" t="s">
        <v>93</v>
      </c>
      <c r="C17" s="80"/>
      <c r="D17" s="42">
        <v>110</v>
      </c>
      <c r="E17" s="42">
        <v>84</v>
      </c>
      <c r="F17" s="42">
        <v>322</v>
      </c>
      <c r="G17" s="42">
        <v>321</v>
      </c>
      <c r="H17" s="42">
        <v>199</v>
      </c>
      <c r="I17" s="42"/>
      <c r="J17" s="42"/>
      <c r="K17" s="42"/>
      <c r="L17" s="42"/>
      <c r="M17" s="42"/>
      <c r="N17" s="42"/>
      <c r="O17" s="41"/>
      <c r="P17" s="40">
        <f t="shared" si="0"/>
        <v>1036</v>
      </c>
      <c r="Q17" s="39">
        <f t="shared" si="1"/>
        <v>2.8296733311482573E-2</v>
      </c>
      <c r="S17" s="57"/>
      <c r="T17" s="56"/>
      <c r="U17" s="66" t="s">
        <v>26</v>
      </c>
      <c r="V17" s="65"/>
      <c r="W17" s="64" t="s">
        <v>92</v>
      </c>
      <c r="X17" s="63">
        <v>4248</v>
      </c>
      <c r="Y17" s="62"/>
      <c r="Z17" s="82">
        <f t="shared" si="2"/>
        <v>0.1160275319567355</v>
      </c>
      <c r="AA17" s="83"/>
      <c r="AB17" s="53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</row>
    <row r="18" spans="1:47" ht="23.25" customHeight="1" x14ac:dyDescent="0.3">
      <c r="A18" s="43">
        <v>3</v>
      </c>
      <c r="B18" s="79" t="s">
        <v>91</v>
      </c>
      <c r="C18" s="80"/>
      <c r="D18" s="42">
        <v>35</v>
      </c>
      <c r="E18" s="42">
        <v>76</v>
      </c>
      <c r="F18" s="42">
        <v>93</v>
      </c>
      <c r="G18" s="42">
        <v>140</v>
      </c>
      <c r="H18" s="42">
        <v>209</v>
      </c>
      <c r="I18" s="42"/>
      <c r="J18" s="42"/>
      <c r="K18" s="42"/>
      <c r="L18" s="42"/>
      <c r="M18" s="42"/>
      <c r="N18" s="42"/>
      <c r="O18" s="41"/>
      <c r="P18" s="40">
        <f t="shared" si="0"/>
        <v>553</v>
      </c>
      <c r="Q18" s="39">
        <f t="shared" si="1"/>
        <v>1.5104337375723807E-2</v>
      </c>
      <c r="S18" s="57"/>
      <c r="T18" s="56"/>
      <c r="U18" s="66" t="s">
        <v>4</v>
      </c>
      <c r="V18" s="65"/>
      <c r="W18" s="64" t="s">
        <v>90</v>
      </c>
      <c r="X18" s="63">
        <v>2544</v>
      </c>
      <c r="Y18" s="62"/>
      <c r="Z18" s="82">
        <f t="shared" si="2"/>
        <v>6.9485414618157978E-2</v>
      </c>
      <c r="AA18" s="83"/>
      <c r="AB18" s="53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</row>
    <row r="19" spans="1:47" ht="23.25" customHeight="1" x14ac:dyDescent="0.3">
      <c r="A19" s="43">
        <v>4</v>
      </c>
      <c r="B19" s="79" t="s">
        <v>89</v>
      </c>
      <c r="C19" s="80"/>
      <c r="D19" s="42">
        <v>50</v>
      </c>
      <c r="E19" s="42">
        <v>37</v>
      </c>
      <c r="F19" s="42">
        <v>499</v>
      </c>
      <c r="G19" s="42">
        <v>371</v>
      </c>
      <c r="H19" s="42">
        <v>382</v>
      </c>
      <c r="I19" s="42"/>
      <c r="J19" s="42"/>
      <c r="K19" s="42"/>
      <c r="L19" s="42"/>
      <c r="M19" s="42"/>
      <c r="N19" s="42"/>
      <c r="O19" s="41"/>
      <c r="P19" s="40">
        <f t="shared" si="0"/>
        <v>1339</v>
      </c>
      <c r="Q19" s="39">
        <f t="shared" si="1"/>
        <v>3.6572708401616957E-2</v>
      </c>
      <c r="S19" s="57"/>
      <c r="T19" s="56"/>
      <c r="U19" s="66" t="s">
        <v>88</v>
      </c>
      <c r="V19" s="65"/>
      <c r="W19" s="64" t="s">
        <v>87</v>
      </c>
      <c r="X19" s="63">
        <v>2151</v>
      </c>
      <c r="Y19" s="62"/>
      <c r="Z19" s="82">
        <f t="shared" si="2"/>
        <v>5.8751229105211404E-2</v>
      </c>
      <c r="AA19" s="83"/>
      <c r="AB19" s="53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</row>
    <row r="20" spans="1:47" ht="23.25" customHeight="1" x14ac:dyDescent="0.3">
      <c r="A20" s="43">
        <v>5</v>
      </c>
      <c r="B20" s="79" t="s">
        <v>86</v>
      </c>
      <c r="C20" s="80"/>
      <c r="D20" s="42">
        <v>9</v>
      </c>
      <c r="E20" s="42">
        <v>14</v>
      </c>
      <c r="F20" s="42">
        <v>522</v>
      </c>
      <c r="G20" s="42">
        <v>147</v>
      </c>
      <c r="H20" s="42">
        <v>92</v>
      </c>
      <c r="I20" s="42"/>
      <c r="J20" s="42"/>
      <c r="K20" s="42"/>
      <c r="L20" s="42"/>
      <c r="M20" s="42"/>
      <c r="N20" s="42"/>
      <c r="O20" s="41"/>
      <c r="P20" s="40">
        <f t="shared" si="0"/>
        <v>784</v>
      </c>
      <c r="Q20" s="39">
        <f t="shared" si="1"/>
        <v>2.1413744127608433E-2</v>
      </c>
      <c r="S20" s="57"/>
      <c r="T20" s="56"/>
      <c r="U20" s="66" t="s">
        <v>25</v>
      </c>
      <c r="V20" s="65"/>
      <c r="W20" s="64" t="s">
        <v>85</v>
      </c>
      <c r="X20" s="63">
        <v>6126</v>
      </c>
      <c r="Y20" s="62"/>
      <c r="Z20" s="82">
        <f t="shared" si="2"/>
        <v>0.16732218944608326</v>
      </c>
      <c r="AA20" s="83"/>
      <c r="AB20" s="53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</row>
    <row r="21" spans="1:47" ht="23.25" customHeight="1" x14ac:dyDescent="0.3">
      <c r="A21" s="43">
        <v>6</v>
      </c>
      <c r="B21" s="79" t="s">
        <v>84</v>
      </c>
      <c r="C21" s="80"/>
      <c r="D21" s="42">
        <v>255</v>
      </c>
      <c r="E21" s="42">
        <v>256</v>
      </c>
      <c r="F21" s="42">
        <v>201</v>
      </c>
      <c r="G21" s="42">
        <v>573</v>
      </c>
      <c r="H21" s="42">
        <v>209</v>
      </c>
      <c r="I21" s="42"/>
      <c r="J21" s="42"/>
      <c r="K21" s="42"/>
      <c r="L21" s="42"/>
      <c r="M21" s="42"/>
      <c r="N21" s="42"/>
      <c r="O21" s="41"/>
      <c r="P21" s="40">
        <f t="shared" si="0"/>
        <v>1494</v>
      </c>
      <c r="Q21" s="39">
        <f t="shared" si="1"/>
        <v>4.0806293018682396E-2</v>
      </c>
      <c r="S21" s="57"/>
      <c r="T21" s="56"/>
      <c r="U21" s="66" t="s">
        <v>24</v>
      </c>
      <c r="V21" s="65"/>
      <c r="W21" s="64" t="s">
        <v>83</v>
      </c>
      <c r="X21" s="63">
        <v>17895</v>
      </c>
      <c r="Y21" s="62"/>
      <c r="Z21" s="82">
        <f t="shared" si="2"/>
        <v>0.48877417240249099</v>
      </c>
      <c r="AA21" s="83"/>
      <c r="AB21" s="53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1:47" ht="23.25" customHeight="1" x14ac:dyDescent="0.3">
      <c r="A22" s="43">
        <v>7</v>
      </c>
      <c r="B22" s="79" t="s">
        <v>82</v>
      </c>
      <c r="C22" s="80"/>
      <c r="D22" s="42">
        <v>82</v>
      </c>
      <c r="E22" s="42">
        <v>122</v>
      </c>
      <c r="F22" s="42">
        <v>205</v>
      </c>
      <c r="G22" s="42">
        <v>145</v>
      </c>
      <c r="H22" s="42">
        <v>311</v>
      </c>
      <c r="I22" s="42"/>
      <c r="J22" s="42"/>
      <c r="K22" s="42"/>
      <c r="L22" s="42"/>
      <c r="M22" s="42"/>
      <c r="N22" s="42"/>
      <c r="O22" s="41"/>
      <c r="P22" s="40">
        <f t="shared" si="0"/>
        <v>865</v>
      </c>
      <c r="Q22" s="39">
        <f t="shared" si="1"/>
        <v>2.362613350813941E-2</v>
      </c>
      <c r="S22" s="57"/>
      <c r="T22" s="56"/>
      <c r="U22" s="66" t="s">
        <v>81</v>
      </c>
      <c r="V22" s="65"/>
      <c r="W22" s="64" t="s">
        <v>80</v>
      </c>
      <c r="X22" s="63">
        <v>2799</v>
      </c>
      <c r="Y22" s="62"/>
      <c r="Z22" s="82">
        <f t="shared" si="2"/>
        <v>7.6450344149459198E-2</v>
      </c>
      <c r="AA22" s="83"/>
      <c r="AB22" s="53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</row>
    <row r="23" spans="1:47" ht="23.25" customHeight="1" x14ac:dyDescent="0.3">
      <c r="A23" s="43">
        <v>8</v>
      </c>
      <c r="B23" s="79" t="s">
        <v>79</v>
      </c>
      <c r="C23" s="80"/>
      <c r="D23" s="42">
        <v>33</v>
      </c>
      <c r="E23" s="42">
        <v>25</v>
      </c>
      <c r="F23" s="42">
        <v>160</v>
      </c>
      <c r="G23" s="42">
        <v>19</v>
      </c>
      <c r="H23" s="42">
        <v>303</v>
      </c>
      <c r="I23" s="42"/>
      <c r="J23" s="42"/>
      <c r="K23" s="42"/>
      <c r="L23" s="42"/>
      <c r="M23" s="42"/>
      <c r="N23" s="42"/>
      <c r="O23" s="41"/>
      <c r="P23" s="40">
        <f t="shared" si="0"/>
        <v>540</v>
      </c>
      <c r="Q23" s="39">
        <f t="shared" si="1"/>
        <v>1.4749262536873156E-2</v>
      </c>
      <c r="S23" s="57"/>
      <c r="T23" s="56"/>
      <c r="U23" s="66" t="s">
        <v>20</v>
      </c>
      <c r="V23" s="65"/>
      <c r="W23" s="64"/>
      <c r="X23" s="63">
        <v>145</v>
      </c>
      <c r="Y23" s="62"/>
      <c r="Z23" s="82">
        <f t="shared" si="2"/>
        <v>3.9604501256418657E-3</v>
      </c>
      <c r="AA23" s="83"/>
      <c r="AB23" s="53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1:47" ht="23.25" customHeight="1" x14ac:dyDescent="0.3">
      <c r="A24" s="43">
        <v>9</v>
      </c>
      <c r="B24" s="79" t="s">
        <v>78</v>
      </c>
      <c r="C24" s="80"/>
      <c r="D24" s="42">
        <v>50</v>
      </c>
      <c r="E24" s="42">
        <v>33</v>
      </c>
      <c r="F24" s="42">
        <v>245</v>
      </c>
      <c r="G24" s="42">
        <v>137</v>
      </c>
      <c r="H24" s="42">
        <v>194</v>
      </c>
      <c r="I24" s="42"/>
      <c r="J24" s="42"/>
      <c r="K24" s="42"/>
      <c r="L24" s="42"/>
      <c r="M24" s="42"/>
      <c r="N24" s="42"/>
      <c r="O24" s="41"/>
      <c r="P24" s="40">
        <f t="shared" si="0"/>
        <v>659</v>
      </c>
      <c r="Q24" s="39">
        <f t="shared" si="1"/>
        <v>1.7999562984813724E-2</v>
      </c>
      <c r="S24" s="57"/>
      <c r="T24" s="56"/>
      <c r="U24" s="61" t="s">
        <v>3</v>
      </c>
      <c r="V24" s="60"/>
      <c r="W24" s="59"/>
      <c r="X24" s="58">
        <f>+SUM(X16:X23)</f>
        <v>36612</v>
      </c>
      <c r="Y24" s="58"/>
      <c r="Z24" s="110">
        <v>1</v>
      </c>
      <c r="AA24" s="111"/>
      <c r="AB24" s="53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</row>
    <row r="25" spans="1:47" ht="23.25" customHeight="1" x14ac:dyDescent="0.3">
      <c r="A25" s="43">
        <v>10</v>
      </c>
      <c r="B25" s="79" t="s">
        <v>77</v>
      </c>
      <c r="C25" s="80"/>
      <c r="D25" s="42">
        <v>69</v>
      </c>
      <c r="E25" s="42">
        <v>52</v>
      </c>
      <c r="F25" s="42">
        <v>407</v>
      </c>
      <c r="G25" s="42">
        <v>143</v>
      </c>
      <c r="H25" s="42">
        <v>487</v>
      </c>
      <c r="I25" s="42"/>
      <c r="J25" s="42"/>
      <c r="K25" s="42"/>
      <c r="L25" s="42"/>
      <c r="M25" s="42"/>
      <c r="N25" s="42"/>
      <c r="O25" s="41"/>
      <c r="P25" s="40">
        <f t="shared" si="0"/>
        <v>1158</v>
      </c>
      <c r="Q25" s="39">
        <f t="shared" si="1"/>
        <v>3.1628974106850213E-2</v>
      </c>
      <c r="S25" s="57"/>
      <c r="T25" s="56"/>
      <c r="AB25" s="53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</row>
    <row r="26" spans="1:47" ht="23.25" customHeight="1" x14ac:dyDescent="0.3">
      <c r="A26" s="43">
        <v>11</v>
      </c>
      <c r="B26" s="79" t="s">
        <v>76</v>
      </c>
      <c r="C26" s="80"/>
      <c r="D26" s="42">
        <v>12</v>
      </c>
      <c r="E26" s="42">
        <v>24</v>
      </c>
      <c r="F26" s="42">
        <v>263</v>
      </c>
      <c r="G26" s="42">
        <v>149</v>
      </c>
      <c r="H26" s="42">
        <v>158</v>
      </c>
      <c r="I26" s="42"/>
      <c r="J26" s="42"/>
      <c r="K26" s="42"/>
      <c r="L26" s="42"/>
      <c r="M26" s="42"/>
      <c r="N26" s="42"/>
      <c r="O26" s="41"/>
      <c r="P26" s="40">
        <f t="shared" si="0"/>
        <v>606</v>
      </c>
      <c r="Q26" s="39">
        <f t="shared" si="1"/>
        <v>1.6551950180268764E-2</v>
      </c>
      <c r="S26" s="57"/>
      <c r="T26" s="56"/>
      <c r="AB26" s="53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</row>
    <row r="27" spans="1:47" ht="23.25" customHeight="1" x14ac:dyDescent="0.3">
      <c r="A27" s="43">
        <v>12</v>
      </c>
      <c r="B27" s="79" t="s">
        <v>75</v>
      </c>
      <c r="C27" s="80"/>
      <c r="D27" s="42">
        <v>65</v>
      </c>
      <c r="E27" s="42">
        <v>244</v>
      </c>
      <c r="F27" s="42">
        <v>227</v>
      </c>
      <c r="G27" s="42">
        <v>255</v>
      </c>
      <c r="H27" s="42">
        <v>366</v>
      </c>
      <c r="I27" s="42"/>
      <c r="J27" s="42"/>
      <c r="K27" s="42"/>
      <c r="L27" s="42"/>
      <c r="M27" s="42"/>
      <c r="N27" s="42"/>
      <c r="O27" s="41"/>
      <c r="P27" s="40">
        <f t="shared" si="0"/>
        <v>1157</v>
      </c>
      <c r="Q27" s="39">
        <f t="shared" si="1"/>
        <v>3.1601660657707857E-2</v>
      </c>
      <c r="S27" s="57"/>
      <c r="T27" s="56"/>
      <c r="V27" s="54"/>
      <c r="W27" s="54"/>
      <c r="X27" s="54"/>
      <c r="Y27" s="54"/>
      <c r="Z27" s="54"/>
      <c r="AA27" s="54"/>
      <c r="AB27" s="53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</row>
    <row r="28" spans="1:47" ht="23.25" customHeight="1" x14ac:dyDescent="0.3">
      <c r="A28" s="43">
        <v>13</v>
      </c>
      <c r="B28" s="79" t="s">
        <v>74</v>
      </c>
      <c r="C28" s="80"/>
      <c r="D28" s="42">
        <v>74</v>
      </c>
      <c r="E28" s="42">
        <v>43</v>
      </c>
      <c r="F28" s="42">
        <v>115</v>
      </c>
      <c r="G28" s="42">
        <v>272</v>
      </c>
      <c r="H28" s="42">
        <v>122</v>
      </c>
      <c r="I28" s="42"/>
      <c r="J28" s="42"/>
      <c r="K28" s="42"/>
      <c r="L28" s="42"/>
      <c r="M28" s="42"/>
      <c r="N28" s="42"/>
      <c r="O28" s="41"/>
      <c r="P28" s="40">
        <f t="shared" si="0"/>
        <v>626</v>
      </c>
      <c r="Q28" s="39">
        <f t="shared" si="1"/>
        <v>1.7098219163115918E-2</v>
      </c>
      <c r="S28" s="57"/>
      <c r="T28" s="56"/>
      <c r="V28" s="55"/>
      <c r="W28" s="55"/>
      <c r="X28" s="55"/>
      <c r="Y28" s="55"/>
      <c r="Z28" s="54"/>
      <c r="AA28" s="54"/>
      <c r="AB28" s="53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23.25" customHeight="1" x14ac:dyDescent="0.3">
      <c r="A29" s="43">
        <v>14</v>
      </c>
      <c r="B29" s="79" t="s">
        <v>73</v>
      </c>
      <c r="C29" s="80"/>
      <c r="D29" s="42">
        <v>71</v>
      </c>
      <c r="E29" s="42">
        <v>57</v>
      </c>
      <c r="F29" s="42">
        <v>275</v>
      </c>
      <c r="G29" s="42">
        <v>87</v>
      </c>
      <c r="H29" s="42">
        <v>269</v>
      </c>
      <c r="I29" s="42"/>
      <c r="J29" s="42"/>
      <c r="K29" s="42"/>
      <c r="L29" s="42"/>
      <c r="M29" s="42"/>
      <c r="N29" s="42"/>
      <c r="O29" s="41"/>
      <c r="P29" s="40">
        <f t="shared" si="0"/>
        <v>759</v>
      </c>
      <c r="Q29" s="39">
        <f t="shared" si="1"/>
        <v>2.0730907899049491E-2</v>
      </c>
      <c r="S29" s="52"/>
      <c r="T29" s="51"/>
      <c r="U29" s="47"/>
      <c r="V29" s="47"/>
      <c r="W29" s="47"/>
      <c r="X29" s="47"/>
      <c r="Y29" s="47"/>
      <c r="AB29" s="50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</row>
    <row r="30" spans="1:47" ht="23.25" customHeight="1" x14ac:dyDescent="0.3">
      <c r="A30" s="43">
        <v>15</v>
      </c>
      <c r="B30" s="79" t="s">
        <v>72</v>
      </c>
      <c r="C30" s="80"/>
      <c r="D30" s="42">
        <v>86</v>
      </c>
      <c r="E30" s="42">
        <v>54</v>
      </c>
      <c r="F30" s="42">
        <v>370</v>
      </c>
      <c r="G30" s="42">
        <v>340</v>
      </c>
      <c r="H30" s="42">
        <v>310</v>
      </c>
      <c r="I30" s="42"/>
      <c r="J30" s="42"/>
      <c r="K30" s="42"/>
      <c r="L30" s="42"/>
      <c r="M30" s="42"/>
      <c r="N30" s="42"/>
      <c r="O30" s="41"/>
      <c r="P30" s="40">
        <f t="shared" si="0"/>
        <v>1160</v>
      </c>
      <c r="Q30" s="39">
        <f t="shared" si="1"/>
        <v>3.1683601005134926E-2</v>
      </c>
      <c r="S30" s="49"/>
      <c r="T30" s="48"/>
      <c r="U30" s="47"/>
      <c r="V30" s="47"/>
      <c r="W30" s="47"/>
      <c r="X30" s="47"/>
      <c r="Y30" s="47"/>
      <c r="AB30" s="46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23.25" customHeight="1" x14ac:dyDescent="0.3">
      <c r="A31" s="43">
        <v>16</v>
      </c>
      <c r="B31" s="79" t="s">
        <v>71</v>
      </c>
      <c r="C31" s="80"/>
      <c r="D31" s="42">
        <v>9</v>
      </c>
      <c r="E31" s="42">
        <v>68</v>
      </c>
      <c r="F31" s="42">
        <v>356</v>
      </c>
      <c r="G31" s="42">
        <v>253</v>
      </c>
      <c r="H31" s="42">
        <v>618</v>
      </c>
      <c r="I31" s="42"/>
      <c r="J31" s="42"/>
      <c r="K31" s="42"/>
      <c r="L31" s="42"/>
      <c r="M31" s="42"/>
      <c r="N31" s="42"/>
      <c r="O31" s="41"/>
      <c r="P31" s="40">
        <f t="shared" si="0"/>
        <v>1304</v>
      </c>
      <c r="Q31" s="39">
        <f t="shared" si="1"/>
        <v>3.5616737681634439E-2</v>
      </c>
      <c r="S31" s="45"/>
      <c r="T31" s="45"/>
      <c r="AB31" s="45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</row>
    <row r="32" spans="1:47" ht="23.25" customHeight="1" x14ac:dyDescent="0.3">
      <c r="A32" s="43">
        <v>17</v>
      </c>
      <c r="B32" s="79" t="s">
        <v>70</v>
      </c>
      <c r="C32" s="80"/>
      <c r="D32" s="42">
        <v>29</v>
      </c>
      <c r="E32" s="42">
        <v>205</v>
      </c>
      <c r="F32" s="42">
        <v>103</v>
      </c>
      <c r="G32" s="42">
        <v>54</v>
      </c>
      <c r="H32" s="42">
        <v>339</v>
      </c>
      <c r="I32" s="42"/>
      <c r="J32" s="42"/>
      <c r="K32" s="42"/>
      <c r="L32" s="42"/>
      <c r="M32" s="42"/>
      <c r="N32" s="42"/>
      <c r="O32" s="41"/>
      <c r="P32" s="40">
        <f t="shared" si="0"/>
        <v>730</v>
      </c>
      <c r="Q32" s="39">
        <f t="shared" si="1"/>
        <v>1.9938817873921117E-2</v>
      </c>
      <c r="S32" s="45"/>
      <c r="T32" s="45"/>
      <c r="AB32" s="45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23.25" customHeight="1" x14ac:dyDescent="0.3">
      <c r="A33" s="43">
        <v>18</v>
      </c>
      <c r="B33" s="79" t="s">
        <v>69</v>
      </c>
      <c r="C33" s="80"/>
      <c r="D33" s="42">
        <v>20</v>
      </c>
      <c r="E33" s="42">
        <v>45</v>
      </c>
      <c r="F33" s="42">
        <v>242</v>
      </c>
      <c r="G33" s="42">
        <v>61</v>
      </c>
      <c r="H33" s="42">
        <v>178</v>
      </c>
      <c r="I33" s="42"/>
      <c r="J33" s="42"/>
      <c r="K33" s="42"/>
      <c r="L33" s="42"/>
      <c r="M33" s="42"/>
      <c r="N33" s="42"/>
      <c r="O33" s="41"/>
      <c r="P33" s="40">
        <f t="shared" si="0"/>
        <v>546</v>
      </c>
      <c r="Q33" s="39">
        <f t="shared" si="1"/>
        <v>1.4913143231727303E-2</v>
      </c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ht="23.25" customHeight="1" x14ac:dyDescent="0.3">
      <c r="A34" s="43">
        <v>19</v>
      </c>
      <c r="B34" s="79" t="s">
        <v>68</v>
      </c>
      <c r="C34" s="80"/>
      <c r="D34" s="42">
        <v>129</v>
      </c>
      <c r="E34" s="42">
        <v>136</v>
      </c>
      <c r="F34" s="42">
        <v>177</v>
      </c>
      <c r="G34" s="42">
        <v>225</v>
      </c>
      <c r="H34" s="42">
        <v>413</v>
      </c>
      <c r="I34" s="42"/>
      <c r="J34" s="42"/>
      <c r="K34" s="42"/>
      <c r="L34" s="42"/>
      <c r="M34" s="42"/>
      <c r="N34" s="42"/>
      <c r="O34" s="41"/>
      <c r="P34" s="40">
        <f t="shared" si="0"/>
        <v>1080</v>
      </c>
      <c r="Q34" s="39">
        <f t="shared" si="1"/>
        <v>2.9498525073746312E-2</v>
      </c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23.25" customHeight="1" x14ac:dyDescent="0.3">
      <c r="A35" s="43">
        <v>20</v>
      </c>
      <c r="B35" s="79" t="s">
        <v>67</v>
      </c>
      <c r="C35" s="80"/>
      <c r="D35" s="42">
        <v>47</v>
      </c>
      <c r="E35" s="42">
        <v>83</v>
      </c>
      <c r="F35" s="42">
        <v>235</v>
      </c>
      <c r="G35" s="42">
        <v>115</v>
      </c>
      <c r="H35" s="42">
        <v>380</v>
      </c>
      <c r="I35" s="42"/>
      <c r="J35" s="42"/>
      <c r="K35" s="42"/>
      <c r="L35" s="42"/>
      <c r="M35" s="42"/>
      <c r="N35" s="42"/>
      <c r="O35" s="41"/>
      <c r="P35" s="40">
        <f t="shared" si="0"/>
        <v>860</v>
      </c>
      <c r="Q35" s="39">
        <f t="shared" si="1"/>
        <v>2.3489566262427618E-2</v>
      </c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</row>
    <row r="36" spans="1:47" ht="23.25" customHeight="1" x14ac:dyDescent="0.3">
      <c r="A36" s="43">
        <v>21</v>
      </c>
      <c r="B36" s="79" t="s">
        <v>66</v>
      </c>
      <c r="C36" s="80"/>
      <c r="D36" s="42">
        <v>0</v>
      </c>
      <c r="E36" s="42">
        <v>77</v>
      </c>
      <c r="F36" s="42">
        <v>62</v>
      </c>
      <c r="G36" s="42">
        <v>0</v>
      </c>
      <c r="H36" s="42">
        <v>47</v>
      </c>
      <c r="I36" s="42"/>
      <c r="J36" s="42"/>
      <c r="K36" s="42"/>
      <c r="L36" s="42"/>
      <c r="M36" s="42"/>
      <c r="N36" s="42"/>
      <c r="O36" s="41"/>
      <c r="P36" s="40">
        <f t="shared" si="0"/>
        <v>186</v>
      </c>
      <c r="Q36" s="39">
        <f t="shared" si="1"/>
        <v>5.0803015404785315E-3</v>
      </c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23.25" customHeight="1" x14ac:dyDescent="0.3">
      <c r="A37" s="43">
        <v>22</v>
      </c>
      <c r="B37" s="79" t="s">
        <v>65</v>
      </c>
      <c r="C37" s="80"/>
      <c r="D37" s="42">
        <v>67</v>
      </c>
      <c r="E37" s="42">
        <v>113</v>
      </c>
      <c r="F37" s="42">
        <v>239</v>
      </c>
      <c r="G37" s="42">
        <v>243</v>
      </c>
      <c r="H37" s="42">
        <v>74</v>
      </c>
      <c r="I37" s="42"/>
      <c r="J37" s="42"/>
      <c r="K37" s="42"/>
      <c r="L37" s="42"/>
      <c r="M37" s="42"/>
      <c r="N37" s="42"/>
      <c r="O37" s="41"/>
      <c r="P37" s="40">
        <f t="shared" si="0"/>
        <v>736</v>
      </c>
      <c r="Q37" s="39">
        <f t="shared" si="1"/>
        <v>2.0102698568775265E-2</v>
      </c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</row>
    <row r="38" spans="1:47" ht="23.25" customHeight="1" x14ac:dyDescent="0.3">
      <c r="A38" s="43">
        <v>23</v>
      </c>
      <c r="B38" s="79" t="s">
        <v>64</v>
      </c>
      <c r="C38" s="80"/>
      <c r="D38" s="44"/>
      <c r="E38" s="44"/>
      <c r="F38" s="44"/>
      <c r="G38" s="44"/>
      <c r="H38" s="44"/>
      <c r="I38" s="42"/>
      <c r="J38" s="42"/>
      <c r="K38" s="42"/>
      <c r="L38" s="42"/>
      <c r="M38" s="42"/>
      <c r="N38" s="42"/>
      <c r="O38" s="41"/>
      <c r="P38" s="40">
        <f t="shared" si="0"/>
        <v>0</v>
      </c>
      <c r="Q38" s="39">
        <f t="shared" si="1"/>
        <v>0</v>
      </c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ht="23.25" customHeight="1" x14ac:dyDescent="0.3">
      <c r="A39" s="43">
        <v>24</v>
      </c>
      <c r="B39" s="79" t="s">
        <v>63</v>
      </c>
      <c r="C39" s="80"/>
      <c r="D39" s="42">
        <v>107</v>
      </c>
      <c r="E39" s="42">
        <v>76</v>
      </c>
      <c r="F39" s="42">
        <v>157</v>
      </c>
      <c r="G39" s="42">
        <v>48</v>
      </c>
      <c r="H39" s="42">
        <v>96</v>
      </c>
      <c r="I39" s="42"/>
      <c r="J39" s="42"/>
      <c r="K39" s="42"/>
      <c r="L39" s="42"/>
      <c r="M39" s="42"/>
      <c r="N39" s="42"/>
      <c r="O39" s="41"/>
      <c r="P39" s="40">
        <f t="shared" si="0"/>
        <v>484</v>
      </c>
      <c r="Q39" s="39">
        <f t="shared" si="1"/>
        <v>1.3219709384901124E-2</v>
      </c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</row>
    <row r="40" spans="1:47" ht="23.25" customHeight="1" x14ac:dyDescent="0.3">
      <c r="A40" s="43">
        <v>25</v>
      </c>
      <c r="B40" s="79" t="s">
        <v>62</v>
      </c>
      <c r="C40" s="80"/>
      <c r="D40" s="42">
        <v>18</v>
      </c>
      <c r="E40" s="42">
        <v>102</v>
      </c>
      <c r="F40" s="42">
        <v>114</v>
      </c>
      <c r="G40" s="42">
        <v>95</v>
      </c>
      <c r="H40" s="42">
        <v>36</v>
      </c>
      <c r="I40" s="42"/>
      <c r="J40" s="42"/>
      <c r="K40" s="42"/>
      <c r="L40" s="42"/>
      <c r="M40" s="42"/>
      <c r="N40" s="42"/>
      <c r="O40" s="41"/>
      <c r="P40" s="40">
        <f t="shared" si="0"/>
        <v>365</v>
      </c>
      <c r="Q40" s="39">
        <f t="shared" si="1"/>
        <v>9.9694089369605585E-3</v>
      </c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</row>
    <row r="41" spans="1:47" ht="23.25" customHeight="1" x14ac:dyDescent="0.3">
      <c r="A41" s="43">
        <v>26</v>
      </c>
      <c r="B41" s="79" t="s">
        <v>61</v>
      </c>
      <c r="C41" s="80"/>
      <c r="D41" s="42">
        <v>15</v>
      </c>
      <c r="E41" s="42">
        <v>40</v>
      </c>
      <c r="F41" s="42">
        <v>147</v>
      </c>
      <c r="G41" s="42">
        <v>195</v>
      </c>
      <c r="H41" s="42">
        <v>90</v>
      </c>
      <c r="I41" s="42"/>
      <c r="J41" s="42"/>
      <c r="K41" s="42"/>
      <c r="L41" s="42"/>
      <c r="M41" s="42"/>
      <c r="N41" s="42"/>
      <c r="O41" s="41"/>
      <c r="P41" s="40">
        <f t="shared" si="0"/>
        <v>487</v>
      </c>
      <c r="Q41" s="39">
        <f t="shared" si="1"/>
        <v>1.3301649732328199E-2</v>
      </c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</row>
    <row r="42" spans="1:47" ht="23.25" customHeight="1" x14ac:dyDescent="0.3">
      <c r="A42" s="43">
        <v>27</v>
      </c>
      <c r="B42" s="79" t="s">
        <v>60</v>
      </c>
      <c r="C42" s="80"/>
      <c r="D42" s="42">
        <v>61</v>
      </c>
      <c r="E42" s="42">
        <v>141</v>
      </c>
      <c r="F42" s="42">
        <v>179</v>
      </c>
      <c r="G42" s="42">
        <v>8</v>
      </c>
      <c r="H42" s="42">
        <v>130</v>
      </c>
      <c r="I42" s="42"/>
      <c r="J42" s="42"/>
      <c r="K42" s="42"/>
      <c r="L42" s="42"/>
      <c r="M42" s="42"/>
      <c r="N42" s="42"/>
      <c r="O42" s="41"/>
      <c r="P42" s="40">
        <f t="shared" si="0"/>
        <v>519</v>
      </c>
      <c r="Q42" s="39">
        <f t="shared" si="1"/>
        <v>1.4175680104883645E-2</v>
      </c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</row>
    <row r="43" spans="1:47" ht="23.25" customHeight="1" x14ac:dyDescent="0.3">
      <c r="A43" s="43">
        <v>28</v>
      </c>
      <c r="B43" s="79" t="s">
        <v>59</v>
      </c>
      <c r="C43" s="80"/>
      <c r="D43" s="42">
        <v>0</v>
      </c>
      <c r="E43" s="42">
        <v>0</v>
      </c>
      <c r="F43" s="42">
        <v>1251</v>
      </c>
      <c r="G43" s="42">
        <v>302</v>
      </c>
      <c r="H43" s="44"/>
      <c r="I43" s="42"/>
      <c r="J43" s="42"/>
      <c r="K43" s="42"/>
      <c r="L43" s="42"/>
      <c r="M43" s="42"/>
      <c r="N43" s="42"/>
      <c r="O43" s="41"/>
      <c r="P43" s="40">
        <f t="shared" si="0"/>
        <v>1553</v>
      </c>
      <c r="Q43" s="39">
        <f t="shared" si="1"/>
        <v>4.24177865180815E-2</v>
      </c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</row>
    <row r="44" spans="1:47" ht="23.25" customHeight="1" x14ac:dyDescent="0.3">
      <c r="A44" s="43">
        <v>29</v>
      </c>
      <c r="B44" s="79" t="s">
        <v>58</v>
      </c>
      <c r="C44" s="80"/>
      <c r="D44" s="42">
        <v>0</v>
      </c>
      <c r="E44" s="42">
        <v>0</v>
      </c>
      <c r="F44" s="42">
        <v>978</v>
      </c>
      <c r="G44" s="42">
        <v>507</v>
      </c>
      <c r="H44" s="44"/>
      <c r="I44" s="42"/>
      <c r="J44" s="42"/>
      <c r="K44" s="42"/>
      <c r="L44" s="42"/>
      <c r="M44" s="42"/>
      <c r="N44" s="42"/>
      <c r="O44" s="41"/>
      <c r="P44" s="40">
        <f t="shared" si="0"/>
        <v>1485</v>
      </c>
      <c r="Q44" s="39">
        <f t="shared" si="1"/>
        <v>4.0560471976401183E-2</v>
      </c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</row>
    <row r="45" spans="1:47" ht="23.25" customHeight="1" x14ac:dyDescent="0.3">
      <c r="A45" s="43">
        <v>30</v>
      </c>
      <c r="B45" s="79" t="s">
        <v>57</v>
      </c>
      <c r="C45" s="80"/>
      <c r="D45" s="42">
        <v>24</v>
      </c>
      <c r="E45" s="42">
        <v>0</v>
      </c>
      <c r="F45" s="42">
        <v>714</v>
      </c>
      <c r="G45" s="42">
        <v>400</v>
      </c>
      <c r="H45" s="44"/>
      <c r="I45" s="42"/>
      <c r="J45" s="42"/>
      <c r="K45" s="42"/>
      <c r="L45" s="42"/>
      <c r="M45" s="42"/>
      <c r="N45" s="42"/>
      <c r="O45" s="41"/>
      <c r="P45" s="40">
        <f t="shared" si="0"/>
        <v>1138</v>
      </c>
      <c r="Q45" s="39">
        <f t="shared" si="1"/>
        <v>3.108270512400306E-2</v>
      </c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</row>
    <row r="46" spans="1:47" ht="23.25" customHeight="1" x14ac:dyDescent="0.3">
      <c r="A46" s="43">
        <v>31</v>
      </c>
      <c r="B46" s="79" t="s">
        <v>56</v>
      </c>
      <c r="C46" s="80"/>
      <c r="D46" s="42">
        <v>0</v>
      </c>
      <c r="E46" s="42">
        <v>0</v>
      </c>
      <c r="F46" s="42">
        <v>1283</v>
      </c>
      <c r="G46" s="42">
        <v>272</v>
      </c>
      <c r="H46" s="44"/>
      <c r="I46" s="42"/>
      <c r="J46" s="42"/>
      <c r="K46" s="42"/>
      <c r="L46" s="42"/>
      <c r="M46" s="42"/>
      <c r="N46" s="42"/>
      <c r="O46" s="41"/>
      <c r="P46" s="40">
        <f t="shared" si="0"/>
        <v>1555</v>
      </c>
      <c r="Q46" s="39">
        <f t="shared" si="1"/>
        <v>4.247241341636622E-2</v>
      </c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</row>
    <row r="47" spans="1:47" ht="23.25" customHeight="1" x14ac:dyDescent="0.3">
      <c r="A47" s="43">
        <v>32</v>
      </c>
      <c r="B47" s="79" t="s">
        <v>55</v>
      </c>
      <c r="C47" s="80"/>
      <c r="D47" s="42">
        <v>13</v>
      </c>
      <c r="E47" s="42">
        <v>6</v>
      </c>
      <c r="F47" s="42">
        <v>315</v>
      </c>
      <c r="G47" s="42">
        <v>98</v>
      </c>
      <c r="H47" s="42">
        <v>153</v>
      </c>
      <c r="I47" s="42"/>
      <c r="J47" s="42"/>
      <c r="K47" s="42"/>
      <c r="L47" s="42"/>
      <c r="M47" s="42"/>
      <c r="N47" s="42"/>
      <c r="O47" s="41"/>
      <c r="P47" s="40">
        <f t="shared" si="0"/>
        <v>585</v>
      </c>
      <c r="Q47" s="39">
        <f t="shared" si="1"/>
        <v>1.5978367748279251E-2</v>
      </c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</row>
    <row r="48" spans="1:47" ht="23.25" customHeight="1" x14ac:dyDescent="0.3">
      <c r="A48" s="43">
        <v>33</v>
      </c>
      <c r="B48" s="79" t="s">
        <v>54</v>
      </c>
      <c r="C48" s="80"/>
      <c r="D48" s="42">
        <v>112</v>
      </c>
      <c r="E48" s="42">
        <v>123</v>
      </c>
      <c r="F48" s="42">
        <v>509</v>
      </c>
      <c r="G48" s="42">
        <v>167</v>
      </c>
      <c r="H48" s="42">
        <v>280</v>
      </c>
      <c r="I48" s="42"/>
      <c r="J48" s="42"/>
      <c r="K48" s="42"/>
      <c r="L48" s="42"/>
      <c r="M48" s="42"/>
      <c r="N48" s="42"/>
      <c r="O48" s="41"/>
      <c r="P48" s="40">
        <f t="shared" si="0"/>
        <v>1191</v>
      </c>
      <c r="Q48" s="39">
        <f t="shared" si="1"/>
        <v>3.2530317928548019E-2</v>
      </c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</row>
    <row r="49" spans="1:47" ht="23.25" customHeight="1" x14ac:dyDescent="0.3">
      <c r="A49" s="43">
        <v>34</v>
      </c>
      <c r="B49" s="79" t="s">
        <v>53</v>
      </c>
      <c r="C49" s="80"/>
      <c r="D49" s="42">
        <v>31</v>
      </c>
      <c r="E49" s="42">
        <v>59</v>
      </c>
      <c r="F49" s="42">
        <v>80</v>
      </c>
      <c r="G49" s="42">
        <v>54</v>
      </c>
      <c r="H49" s="42">
        <v>120</v>
      </c>
      <c r="I49" s="42"/>
      <c r="J49" s="42"/>
      <c r="K49" s="42"/>
      <c r="L49" s="42"/>
      <c r="M49" s="42"/>
      <c r="N49" s="42"/>
      <c r="O49" s="41"/>
      <c r="P49" s="40">
        <f t="shared" si="0"/>
        <v>344</v>
      </c>
      <c r="Q49" s="39">
        <f t="shared" si="1"/>
        <v>9.3958265049710471E-3</v>
      </c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</row>
    <row r="50" spans="1:47" ht="23.25" customHeight="1" x14ac:dyDescent="0.3">
      <c r="A50" s="43">
        <v>35</v>
      </c>
      <c r="B50" s="79" t="s">
        <v>52</v>
      </c>
      <c r="C50" s="80"/>
      <c r="D50" s="42">
        <v>24</v>
      </c>
      <c r="E50" s="42">
        <v>52</v>
      </c>
      <c r="F50" s="42">
        <v>99</v>
      </c>
      <c r="G50" s="42">
        <v>134</v>
      </c>
      <c r="H50" s="42">
        <v>42</v>
      </c>
      <c r="I50" s="42"/>
      <c r="J50" s="42"/>
      <c r="K50" s="42"/>
      <c r="L50" s="42"/>
      <c r="M50" s="42"/>
      <c r="N50" s="42"/>
      <c r="O50" s="41"/>
      <c r="P50" s="40">
        <f t="shared" si="0"/>
        <v>351</v>
      </c>
      <c r="Q50" s="39">
        <f t="shared" si="1"/>
        <v>9.5870206489675515E-3</v>
      </c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</row>
    <row r="51" spans="1:47" ht="23.25" customHeight="1" x14ac:dyDescent="0.3">
      <c r="A51" s="43">
        <v>36</v>
      </c>
      <c r="B51" s="79" t="s">
        <v>51</v>
      </c>
      <c r="C51" s="80"/>
      <c r="D51" s="42">
        <v>94</v>
      </c>
      <c r="E51" s="42">
        <v>41</v>
      </c>
      <c r="F51" s="42">
        <v>187</v>
      </c>
      <c r="G51" s="42">
        <v>276</v>
      </c>
      <c r="H51" s="42">
        <v>214</v>
      </c>
      <c r="I51" s="42"/>
      <c r="J51" s="42"/>
      <c r="K51" s="42"/>
      <c r="L51" s="42"/>
      <c r="M51" s="42"/>
      <c r="N51" s="42"/>
      <c r="O51" s="41"/>
      <c r="P51" s="40">
        <f t="shared" si="0"/>
        <v>812</v>
      </c>
      <c r="Q51" s="39">
        <f t="shared" si="1"/>
        <v>2.217852070359445E-2</v>
      </c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</row>
    <row r="52" spans="1:47" ht="23.25" customHeight="1" x14ac:dyDescent="0.3">
      <c r="A52" s="43">
        <v>37</v>
      </c>
      <c r="B52" s="79" t="s">
        <v>50</v>
      </c>
      <c r="C52" s="80"/>
      <c r="D52" s="42">
        <v>58</v>
      </c>
      <c r="E52" s="42">
        <v>186</v>
      </c>
      <c r="F52" s="42">
        <v>95</v>
      </c>
      <c r="G52" s="42">
        <v>130</v>
      </c>
      <c r="H52" s="42">
        <v>111</v>
      </c>
      <c r="I52" s="42"/>
      <c r="J52" s="42"/>
      <c r="K52" s="42"/>
      <c r="L52" s="42"/>
      <c r="M52" s="42"/>
      <c r="N52" s="42"/>
      <c r="O52" s="41"/>
      <c r="P52" s="40">
        <f t="shared" si="0"/>
        <v>580</v>
      </c>
      <c r="Q52" s="39">
        <f t="shared" si="1"/>
        <v>1.5841800502567463E-2</v>
      </c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</row>
    <row r="53" spans="1:47" ht="23.25" customHeight="1" x14ac:dyDescent="0.3">
      <c r="A53" s="43">
        <v>38</v>
      </c>
      <c r="B53" s="79" t="s">
        <v>49</v>
      </c>
      <c r="C53" s="80"/>
      <c r="D53" s="42">
        <v>5</v>
      </c>
      <c r="E53" s="42">
        <v>108</v>
      </c>
      <c r="F53" s="42">
        <v>196</v>
      </c>
      <c r="G53" s="42">
        <v>218</v>
      </c>
      <c r="H53" s="42">
        <v>168</v>
      </c>
      <c r="I53" s="42"/>
      <c r="J53" s="42"/>
      <c r="K53" s="42"/>
      <c r="L53" s="42"/>
      <c r="M53" s="42"/>
      <c r="N53" s="42"/>
      <c r="O53" s="41"/>
      <c r="P53" s="40">
        <f t="shared" si="0"/>
        <v>695</v>
      </c>
      <c r="Q53" s="39">
        <f t="shared" si="1"/>
        <v>1.8982847153938599E-2</v>
      </c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</row>
    <row r="54" spans="1:47" ht="21" customHeight="1" x14ac:dyDescent="0.3">
      <c r="A54" s="43">
        <v>39</v>
      </c>
      <c r="B54" s="79" t="s">
        <v>48</v>
      </c>
      <c r="C54" s="80"/>
      <c r="D54" s="42">
        <v>105</v>
      </c>
      <c r="E54" s="42">
        <v>83</v>
      </c>
      <c r="F54" s="42">
        <v>121</v>
      </c>
      <c r="G54" s="42">
        <v>97</v>
      </c>
      <c r="H54" s="42">
        <v>84</v>
      </c>
      <c r="I54" s="42"/>
      <c r="J54" s="42"/>
      <c r="K54" s="42"/>
      <c r="L54" s="42"/>
      <c r="M54" s="42"/>
      <c r="N54" s="42"/>
      <c r="O54" s="41"/>
      <c r="P54" s="40">
        <f t="shared" si="0"/>
        <v>490</v>
      </c>
      <c r="Q54" s="39">
        <f t="shared" si="1"/>
        <v>1.3383590079755271E-2</v>
      </c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</row>
    <row r="55" spans="1:47" ht="21" customHeight="1" x14ac:dyDescent="0.3">
      <c r="A55" s="43">
        <v>40</v>
      </c>
      <c r="B55" s="79" t="s">
        <v>47</v>
      </c>
      <c r="C55" s="80"/>
      <c r="D55" s="42">
        <v>161</v>
      </c>
      <c r="E55" s="42">
        <v>109</v>
      </c>
      <c r="F55" s="42">
        <v>351</v>
      </c>
      <c r="G55" s="42">
        <v>502</v>
      </c>
      <c r="H55" s="42">
        <v>516</v>
      </c>
      <c r="I55" s="42"/>
      <c r="J55" s="42"/>
      <c r="K55" s="42"/>
      <c r="L55" s="42"/>
      <c r="M55" s="42"/>
      <c r="N55" s="42"/>
      <c r="O55" s="41"/>
      <c r="P55" s="40">
        <f t="shared" si="0"/>
        <v>1639</v>
      </c>
      <c r="Q55" s="39">
        <f t="shared" si="1"/>
        <v>4.4766743144324266E-2</v>
      </c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</row>
    <row r="56" spans="1:47" ht="21" customHeight="1" x14ac:dyDescent="0.3">
      <c r="A56" s="43">
        <v>41</v>
      </c>
      <c r="B56" s="79" t="s">
        <v>46</v>
      </c>
      <c r="C56" s="80"/>
      <c r="D56" s="42">
        <v>21</v>
      </c>
      <c r="E56" s="42">
        <v>32</v>
      </c>
      <c r="F56" s="42">
        <v>261</v>
      </c>
      <c r="G56" s="42">
        <v>164</v>
      </c>
      <c r="H56" s="42">
        <v>107</v>
      </c>
      <c r="I56" s="42"/>
      <c r="J56" s="42"/>
      <c r="K56" s="42"/>
      <c r="L56" s="42"/>
      <c r="M56" s="42"/>
      <c r="N56" s="42"/>
      <c r="O56" s="41"/>
      <c r="P56" s="40">
        <f t="shared" si="0"/>
        <v>585</v>
      </c>
      <c r="Q56" s="39">
        <f t="shared" si="1"/>
        <v>1.5978367748279251E-2</v>
      </c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</row>
    <row r="57" spans="1:47" ht="21" customHeight="1" x14ac:dyDescent="0.3">
      <c r="A57" s="43">
        <v>42</v>
      </c>
      <c r="B57" s="79" t="s">
        <v>45</v>
      </c>
      <c r="C57" s="80"/>
      <c r="D57" s="42">
        <v>116</v>
      </c>
      <c r="E57" s="42">
        <v>138</v>
      </c>
      <c r="F57" s="42">
        <v>528</v>
      </c>
      <c r="G57" s="42">
        <v>278</v>
      </c>
      <c r="H57" s="42">
        <v>437</v>
      </c>
      <c r="I57" s="42"/>
      <c r="J57" s="42"/>
      <c r="K57" s="42"/>
      <c r="L57" s="42"/>
      <c r="M57" s="42"/>
      <c r="N57" s="42"/>
      <c r="O57" s="41"/>
      <c r="P57" s="40">
        <f t="shared" si="0"/>
        <v>1497</v>
      </c>
      <c r="Q57" s="39">
        <f t="shared" si="1"/>
        <v>4.0888233366109472E-2</v>
      </c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</row>
    <row r="58" spans="1:47" ht="21" customHeight="1" x14ac:dyDescent="0.3">
      <c r="A58" s="96" t="s">
        <v>3</v>
      </c>
      <c r="B58" s="97"/>
      <c r="C58" s="97"/>
      <c r="D58" s="37">
        <f t="shared" ref="D58:P58" si="3">+SUM(D16:D57)</f>
        <v>2531</v>
      </c>
      <c r="E58" s="37">
        <f t="shared" si="3"/>
        <v>3375</v>
      </c>
      <c r="F58" s="37">
        <f t="shared" si="3"/>
        <v>13445</v>
      </c>
      <c r="G58" s="37">
        <f t="shared" si="3"/>
        <v>8693</v>
      </c>
      <c r="H58" s="37">
        <f t="shared" si="3"/>
        <v>8568</v>
      </c>
      <c r="I58" s="37">
        <f t="shared" si="3"/>
        <v>0</v>
      </c>
      <c r="J58" s="37">
        <f t="shared" si="3"/>
        <v>0</v>
      </c>
      <c r="K58" s="37">
        <f t="shared" si="3"/>
        <v>0</v>
      </c>
      <c r="L58" s="37">
        <f t="shared" si="3"/>
        <v>0</v>
      </c>
      <c r="M58" s="37">
        <f t="shared" si="3"/>
        <v>0</v>
      </c>
      <c r="N58" s="37">
        <f t="shared" si="3"/>
        <v>0</v>
      </c>
      <c r="O58" s="36">
        <f t="shared" si="3"/>
        <v>0</v>
      </c>
      <c r="P58" s="35">
        <f t="shared" si="3"/>
        <v>36612</v>
      </c>
      <c r="Q58" s="34">
        <v>1</v>
      </c>
    </row>
    <row r="59" spans="1:47" ht="21" customHeight="1" x14ac:dyDescent="0.3">
      <c r="A59" s="33" t="s">
        <v>44</v>
      </c>
      <c r="B59" s="33"/>
      <c r="C59" s="33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1"/>
    </row>
    <row r="60" spans="1:47" ht="21" customHeight="1" x14ac:dyDescent="0.3">
      <c r="A60" s="33"/>
      <c r="B60" s="33"/>
      <c r="C60" s="3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1"/>
    </row>
    <row r="61" spans="1:47" ht="21" customHeight="1" x14ac:dyDescent="0.3">
      <c r="L61" s="26"/>
      <c r="M61" s="26"/>
      <c r="V61" s="26"/>
      <c r="W61" s="26"/>
      <c r="X61" s="26"/>
      <c r="Y61" s="26"/>
      <c r="Z61" s="26"/>
    </row>
    <row r="62" spans="1:47" ht="27" customHeight="1" thickBot="1" x14ac:dyDescent="0.35">
      <c r="A62" s="117" t="s">
        <v>43</v>
      </c>
      <c r="B62" s="117"/>
      <c r="C62" s="117"/>
      <c r="D62" s="117"/>
      <c r="E62" s="117"/>
      <c r="F62" s="117"/>
      <c r="G62" s="117"/>
      <c r="H62" s="117"/>
      <c r="U62" s="89" t="s">
        <v>42</v>
      </c>
      <c r="V62" s="89"/>
      <c r="W62" s="89"/>
      <c r="X62" s="89"/>
      <c r="Y62" s="89"/>
      <c r="Z62" s="89"/>
    </row>
    <row r="63" spans="1:47" ht="11.25" customHeight="1" thickBot="1" x14ac:dyDescent="0.35">
      <c r="A63" s="30"/>
      <c r="B63" s="30"/>
      <c r="C63" s="30"/>
      <c r="D63" s="30"/>
      <c r="E63" s="30"/>
      <c r="F63" s="30"/>
      <c r="G63" s="30"/>
      <c r="H63" s="30"/>
      <c r="U63" s="89"/>
      <c r="V63" s="89"/>
      <c r="W63" s="89"/>
      <c r="X63" s="89"/>
      <c r="Y63" s="89"/>
      <c r="Z63" s="89"/>
    </row>
    <row r="64" spans="1:47" ht="27" customHeight="1" x14ac:dyDescent="0.3">
      <c r="A64" s="115" t="s">
        <v>7</v>
      </c>
      <c r="B64" s="115" t="s">
        <v>3</v>
      </c>
      <c r="C64" s="115" t="s">
        <v>41</v>
      </c>
      <c r="D64" s="115"/>
      <c r="E64" s="115" t="s">
        <v>40</v>
      </c>
      <c r="F64" s="115"/>
      <c r="G64" s="115" t="s">
        <v>39</v>
      </c>
      <c r="H64" s="115"/>
      <c r="K64" s="26"/>
      <c r="L64" s="26"/>
      <c r="M64" s="26"/>
      <c r="U64" s="30"/>
      <c r="V64" s="30"/>
      <c r="W64" s="30"/>
      <c r="X64" s="30"/>
      <c r="Y64" s="30"/>
      <c r="Z64" s="30"/>
    </row>
    <row r="65" spans="1:26" ht="57.75" customHeight="1" x14ac:dyDescent="0.3">
      <c r="A65" s="116"/>
      <c r="B65" s="116"/>
      <c r="C65" s="116"/>
      <c r="D65" s="116"/>
      <c r="E65" s="116"/>
      <c r="F65" s="116"/>
      <c r="G65" s="116"/>
      <c r="H65" s="116"/>
      <c r="K65" s="26"/>
      <c r="L65" s="26"/>
      <c r="M65" s="26"/>
      <c r="U65" s="29" t="s">
        <v>7</v>
      </c>
      <c r="V65" s="29" t="s">
        <v>3</v>
      </c>
      <c r="W65" s="115" t="s">
        <v>0</v>
      </c>
      <c r="X65" s="115"/>
      <c r="Y65" s="115" t="s">
        <v>1</v>
      </c>
      <c r="Z65" s="115"/>
    </row>
    <row r="66" spans="1:26" ht="23.25" customHeight="1" x14ac:dyDescent="0.3">
      <c r="A66" s="20" t="s">
        <v>8</v>
      </c>
      <c r="B66" s="28">
        <f t="shared" ref="B66:B77" si="4">+SUM(C66:J66)</f>
        <v>2531</v>
      </c>
      <c r="C66" s="81">
        <f t="shared" ref="C66:C77" si="5">C86</f>
        <v>1200</v>
      </c>
      <c r="D66" s="81"/>
      <c r="E66" s="81">
        <f t="shared" ref="E66:E77" si="6">E86+G86+I86</f>
        <v>799</v>
      </c>
      <c r="F66" s="81"/>
      <c r="G66" s="81">
        <f t="shared" ref="G66:G77" si="7">K86+M86</f>
        <v>532</v>
      </c>
      <c r="H66" s="81"/>
      <c r="K66" s="26"/>
      <c r="L66" s="26"/>
      <c r="M66" s="26"/>
      <c r="U66" s="20" t="s">
        <v>8</v>
      </c>
      <c r="V66" s="28">
        <f t="shared" ref="V66:V77" si="8">+W66+Y66</f>
        <v>2531</v>
      </c>
      <c r="W66" s="119">
        <v>1236</v>
      </c>
      <c r="X66" s="119"/>
      <c r="Y66" s="119">
        <v>1295</v>
      </c>
      <c r="Z66" s="120"/>
    </row>
    <row r="67" spans="1:26" ht="23.25" customHeight="1" x14ac:dyDescent="0.3">
      <c r="A67" s="19" t="s">
        <v>9</v>
      </c>
      <c r="B67" s="17">
        <f t="shared" si="4"/>
        <v>3375</v>
      </c>
      <c r="C67" s="81">
        <f t="shared" si="5"/>
        <v>1119</v>
      </c>
      <c r="D67" s="81"/>
      <c r="E67" s="81">
        <f t="shared" si="6"/>
        <v>1737</v>
      </c>
      <c r="F67" s="81"/>
      <c r="G67" s="81">
        <f t="shared" si="7"/>
        <v>519</v>
      </c>
      <c r="H67" s="81"/>
      <c r="K67" s="26"/>
      <c r="L67" s="26"/>
      <c r="M67" s="26"/>
      <c r="U67" s="19" t="s">
        <v>9</v>
      </c>
      <c r="V67" s="17">
        <f t="shared" si="8"/>
        <v>3375</v>
      </c>
      <c r="W67" s="119">
        <v>1803</v>
      </c>
      <c r="X67" s="119"/>
      <c r="Y67" s="78">
        <v>1572</v>
      </c>
      <c r="Z67" s="118"/>
    </row>
    <row r="68" spans="1:26" ht="23.25" customHeight="1" x14ac:dyDescent="0.3">
      <c r="A68" s="19" t="s">
        <v>10</v>
      </c>
      <c r="B68" s="17">
        <f t="shared" si="4"/>
        <v>13445</v>
      </c>
      <c r="C68" s="81">
        <f t="shared" si="5"/>
        <v>2576</v>
      </c>
      <c r="D68" s="81"/>
      <c r="E68" s="81">
        <f t="shared" si="6"/>
        <v>9110</v>
      </c>
      <c r="F68" s="81"/>
      <c r="G68" s="81">
        <f t="shared" si="7"/>
        <v>1759</v>
      </c>
      <c r="H68" s="81"/>
      <c r="K68" s="26"/>
      <c r="L68" s="26"/>
      <c r="M68" s="26"/>
      <c r="U68" s="19" t="s">
        <v>10</v>
      </c>
      <c r="V68" s="17">
        <f t="shared" si="8"/>
        <v>13445</v>
      </c>
      <c r="W68" s="78">
        <v>8741</v>
      </c>
      <c r="X68" s="118"/>
      <c r="Y68" s="78">
        <v>4704</v>
      </c>
      <c r="Z68" s="118"/>
    </row>
    <row r="69" spans="1:26" ht="23.25" customHeight="1" x14ac:dyDescent="0.3">
      <c r="A69" s="19" t="s">
        <v>11</v>
      </c>
      <c r="B69" s="17">
        <f t="shared" si="4"/>
        <v>8693</v>
      </c>
      <c r="C69" s="81">
        <f t="shared" si="5"/>
        <v>1056</v>
      </c>
      <c r="D69" s="81"/>
      <c r="E69" s="81">
        <f t="shared" si="6"/>
        <v>5963</v>
      </c>
      <c r="F69" s="81"/>
      <c r="G69" s="81">
        <f t="shared" si="7"/>
        <v>1674</v>
      </c>
      <c r="H69" s="81"/>
      <c r="K69" s="26"/>
      <c r="L69" s="26"/>
      <c r="M69" s="26"/>
      <c r="U69" s="19" t="s">
        <v>11</v>
      </c>
      <c r="V69" s="17">
        <f t="shared" si="8"/>
        <v>8693</v>
      </c>
      <c r="W69" s="78">
        <v>4956</v>
      </c>
      <c r="X69" s="118"/>
      <c r="Y69" s="78">
        <v>3737</v>
      </c>
      <c r="Z69" s="118"/>
    </row>
    <row r="70" spans="1:26" ht="23.25" customHeight="1" x14ac:dyDescent="0.3">
      <c r="A70" s="19" t="s">
        <v>12</v>
      </c>
      <c r="B70" s="17">
        <f t="shared" si="4"/>
        <v>8568</v>
      </c>
      <c r="C70" s="81">
        <f t="shared" si="5"/>
        <v>1667</v>
      </c>
      <c r="D70" s="81"/>
      <c r="E70" s="81">
        <f t="shared" si="6"/>
        <v>4225</v>
      </c>
      <c r="F70" s="81"/>
      <c r="G70" s="81">
        <f t="shared" si="7"/>
        <v>2676</v>
      </c>
      <c r="H70" s="81"/>
      <c r="K70" s="26"/>
      <c r="L70" s="26"/>
      <c r="M70" s="26"/>
      <c r="U70" s="19" t="s">
        <v>12</v>
      </c>
      <c r="V70" s="17">
        <f t="shared" si="8"/>
        <v>8568</v>
      </c>
      <c r="W70" s="78">
        <v>4670</v>
      </c>
      <c r="X70" s="118"/>
      <c r="Y70" s="78">
        <v>3898</v>
      </c>
      <c r="Z70" s="118"/>
    </row>
    <row r="71" spans="1:26" ht="23.25" customHeight="1" x14ac:dyDescent="0.3">
      <c r="A71" s="19" t="s">
        <v>13</v>
      </c>
      <c r="B71" s="17">
        <f t="shared" si="4"/>
        <v>0</v>
      </c>
      <c r="C71" s="81">
        <f t="shared" si="5"/>
        <v>0</v>
      </c>
      <c r="D71" s="81"/>
      <c r="E71" s="81">
        <f t="shared" si="6"/>
        <v>0</v>
      </c>
      <c r="F71" s="81"/>
      <c r="G71" s="81">
        <f t="shared" si="7"/>
        <v>0</v>
      </c>
      <c r="H71" s="81"/>
      <c r="K71" s="26"/>
      <c r="L71" s="26"/>
      <c r="M71" s="26"/>
      <c r="U71" s="19" t="s">
        <v>13</v>
      </c>
      <c r="V71" s="17">
        <f t="shared" si="8"/>
        <v>0</v>
      </c>
      <c r="W71" s="78">
        <v>0</v>
      </c>
      <c r="X71" s="118"/>
      <c r="Y71" s="78">
        <v>0</v>
      </c>
      <c r="Z71" s="118"/>
    </row>
    <row r="72" spans="1:26" ht="23.25" customHeight="1" x14ac:dyDescent="0.3">
      <c r="A72" s="19" t="s">
        <v>14</v>
      </c>
      <c r="B72" s="17">
        <f t="shared" si="4"/>
        <v>0</v>
      </c>
      <c r="C72" s="81">
        <f t="shared" si="5"/>
        <v>0</v>
      </c>
      <c r="D72" s="81"/>
      <c r="E72" s="81">
        <f t="shared" si="6"/>
        <v>0</v>
      </c>
      <c r="F72" s="81"/>
      <c r="G72" s="81">
        <f t="shared" si="7"/>
        <v>0</v>
      </c>
      <c r="H72" s="81"/>
      <c r="K72" s="26"/>
      <c r="L72" s="26"/>
      <c r="M72" s="26"/>
      <c r="U72" s="19" t="s">
        <v>14</v>
      </c>
      <c r="V72" s="17">
        <f t="shared" si="8"/>
        <v>0</v>
      </c>
      <c r="W72" s="78">
        <v>0</v>
      </c>
      <c r="X72" s="118"/>
      <c r="Y72" s="78">
        <v>0</v>
      </c>
      <c r="Z72" s="118"/>
    </row>
    <row r="73" spans="1:26" ht="23.25" customHeight="1" x14ac:dyDescent="0.3">
      <c r="A73" s="19" t="s">
        <v>15</v>
      </c>
      <c r="B73" s="17">
        <f t="shared" si="4"/>
        <v>0</v>
      </c>
      <c r="C73" s="81">
        <f t="shared" si="5"/>
        <v>0</v>
      </c>
      <c r="D73" s="81"/>
      <c r="E73" s="81">
        <f t="shared" si="6"/>
        <v>0</v>
      </c>
      <c r="F73" s="81"/>
      <c r="G73" s="81">
        <f t="shared" si="7"/>
        <v>0</v>
      </c>
      <c r="H73" s="81"/>
      <c r="K73" s="26"/>
      <c r="L73" s="26"/>
      <c r="M73" s="26"/>
      <c r="U73" s="19" t="s">
        <v>15</v>
      </c>
      <c r="V73" s="17">
        <f t="shared" si="8"/>
        <v>0</v>
      </c>
      <c r="W73" s="78">
        <v>0</v>
      </c>
      <c r="X73" s="118"/>
      <c r="Y73" s="78">
        <v>0</v>
      </c>
      <c r="Z73" s="118"/>
    </row>
    <row r="74" spans="1:26" ht="23.25" customHeight="1" x14ac:dyDescent="0.3">
      <c r="A74" s="19" t="s">
        <v>21</v>
      </c>
      <c r="B74" s="17">
        <f t="shared" si="4"/>
        <v>0</v>
      </c>
      <c r="C74" s="81">
        <f t="shared" si="5"/>
        <v>0</v>
      </c>
      <c r="D74" s="81"/>
      <c r="E74" s="81">
        <f t="shared" si="6"/>
        <v>0</v>
      </c>
      <c r="F74" s="81"/>
      <c r="G74" s="81">
        <f t="shared" si="7"/>
        <v>0</v>
      </c>
      <c r="H74" s="81"/>
      <c r="K74" s="26"/>
      <c r="L74" s="26"/>
      <c r="M74" s="26"/>
      <c r="U74" s="19" t="s">
        <v>21</v>
      </c>
      <c r="V74" s="17">
        <f t="shared" si="8"/>
        <v>0</v>
      </c>
      <c r="W74" s="78">
        <v>0</v>
      </c>
      <c r="X74" s="118"/>
      <c r="Y74" s="78">
        <v>0</v>
      </c>
      <c r="Z74" s="118"/>
    </row>
    <row r="75" spans="1:26" ht="23.25" customHeight="1" x14ac:dyDescent="0.3">
      <c r="A75" s="19" t="s">
        <v>17</v>
      </c>
      <c r="B75" s="17">
        <f t="shared" si="4"/>
        <v>0</v>
      </c>
      <c r="C75" s="81">
        <f t="shared" si="5"/>
        <v>0</v>
      </c>
      <c r="D75" s="81"/>
      <c r="E75" s="81">
        <f t="shared" si="6"/>
        <v>0</v>
      </c>
      <c r="F75" s="81"/>
      <c r="G75" s="81">
        <f t="shared" si="7"/>
        <v>0</v>
      </c>
      <c r="H75" s="81"/>
      <c r="K75" s="26"/>
      <c r="L75" s="26"/>
      <c r="M75" s="26"/>
      <c r="U75" s="19" t="s">
        <v>17</v>
      </c>
      <c r="V75" s="17">
        <f t="shared" si="8"/>
        <v>0</v>
      </c>
      <c r="W75" s="78">
        <v>0</v>
      </c>
      <c r="X75" s="118"/>
      <c r="Y75" s="78">
        <v>0</v>
      </c>
      <c r="Z75" s="118"/>
    </row>
    <row r="76" spans="1:26" ht="23.25" customHeight="1" x14ac:dyDescent="0.3">
      <c r="A76" s="19" t="s">
        <v>18</v>
      </c>
      <c r="B76" s="17">
        <f t="shared" si="4"/>
        <v>0</v>
      </c>
      <c r="C76" s="81">
        <f t="shared" si="5"/>
        <v>0</v>
      </c>
      <c r="D76" s="81"/>
      <c r="E76" s="81">
        <f t="shared" si="6"/>
        <v>0</v>
      </c>
      <c r="F76" s="81"/>
      <c r="G76" s="81">
        <f t="shared" si="7"/>
        <v>0</v>
      </c>
      <c r="H76" s="81"/>
      <c r="K76" s="26"/>
      <c r="L76" s="26"/>
      <c r="M76" s="26"/>
      <c r="U76" s="19" t="s">
        <v>18</v>
      </c>
      <c r="V76" s="17">
        <f t="shared" si="8"/>
        <v>0</v>
      </c>
      <c r="W76" s="78">
        <v>0</v>
      </c>
      <c r="X76" s="118"/>
      <c r="Y76" s="78">
        <v>0</v>
      </c>
      <c r="Z76" s="118"/>
    </row>
    <row r="77" spans="1:26" ht="23.25" customHeight="1" x14ac:dyDescent="0.3">
      <c r="A77" s="18" t="s">
        <v>19</v>
      </c>
      <c r="B77" s="27">
        <f t="shared" si="4"/>
        <v>0</v>
      </c>
      <c r="C77" s="124">
        <f t="shared" si="5"/>
        <v>0</v>
      </c>
      <c r="D77" s="124"/>
      <c r="E77" s="124">
        <f t="shared" si="6"/>
        <v>0</v>
      </c>
      <c r="F77" s="124"/>
      <c r="G77" s="124">
        <f t="shared" si="7"/>
        <v>0</v>
      </c>
      <c r="H77" s="124"/>
      <c r="K77" s="26"/>
      <c r="L77" s="26"/>
      <c r="M77" s="26"/>
      <c r="U77" s="18" t="s">
        <v>19</v>
      </c>
      <c r="V77" s="27">
        <f t="shared" si="8"/>
        <v>0</v>
      </c>
      <c r="W77" s="78">
        <v>0</v>
      </c>
      <c r="X77" s="118"/>
      <c r="Y77" s="78">
        <v>0</v>
      </c>
      <c r="Z77" s="118"/>
    </row>
    <row r="78" spans="1:26" ht="23.25" customHeight="1" x14ac:dyDescent="0.3">
      <c r="A78" s="12" t="s">
        <v>3</v>
      </c>
      <c r="B78" s="11">
        <f>+SUM(B66:B77)</f>
        <v>36612</v>
      </c>
      <c r="C78" s="123">
        <f>+SUM(C66:C77)</f>
        <v>7618</v>
      </c>
      <c r="D78" s="123"/>
      <c r="E78" s="123">
        <f>+SUM(E66:E77)</f>
        <v>21834</v>
      </c>
      <c r="F78" s="123"/>
      <c r="G78" s="123">
        <f>+SUM(G66:G77)</f>
        <v>7160</v>
      </c>
      <c r="H78" s="123"/>
      <c r="K78" s="26"/>
      <c r="L78" s="26"/>
      <c r="M78" s="26"/>
      <c r="U78" s="12" t="s">
        <v>3</v>
      </c>
      <c r="V78" s="11">
        <f>+SUM(V66:V77)</f>
        <v>36612</v>
      </c>
      <c r="W78" s="123">
        <f>+SUM(W66:W77)</f>
        <v>21406</v>
      </c>
      <c r="X78" s="123"/>
      <c r="Y78" s="123">
        <f>+SUM(Y66:Y77)</f>
        <v>15206</v>
      </c>
      <c r="Z78" s="125"/>
    </row>
    <row r="79" spans="1:26" ht="15.75" customHeight="1" x14ac:dyDescent="0.3">
      <c r="A79" s="10" t="s">
        <v>30</v>
      </c>
      <c r="B79" s="9">
        <v>1</v>
      </c>
      <c r="C79" s="121">
        <f>+C78/B78</f>
        <v>0.20807385556648095</v>
      </c>
      <c r="D79" s="121"/>
      <c r="E79" s="121">
        <f>+E78/B78</f>
        <v>0.59636184857423791</v>
      </c>
      <c r="F79" s="121"/>
      <c r="G79" s="121">
        <f>+G78/B78</f>
        <v>0.19556429585928112</v>
      </c>
      <c r="H79" s="121"/>
      <c r="K79" s="26"/>
      <c r="L79" s="26"/>
      <c r="M79" s="26"/>
      <c r="U79" s="10" t="s">
        <v>38</v>
      </c>
      <c r="V79" s="9">
        <v>1</v>
      </c>
      <c r="W79" s="121">
        <f>+W78/V78</f>
        <v>0.58467169234130889</v>
      </c>
      <c r="X79" s="121"/>
      <c r="Y79" s="121">
        <f>+Y78/V78</f>
        <v>0.41532830765869116</v>
      </c>
      <c r="Z79" s="122"/>
    </row>
    <row r="80" spans="1:26" ht="23.25" customHeight="1" x14ac:dyDescent="0.3">
      <c r="A80" s="8"/>
      <c r="B80" s="6"/>
      <c r="C80" s="6"/>
      <c r="D80" s="6"/>
      <c r="E80" s="6"/>
      <c r="F80" s="6"/>
      <c r="G80" s="6"/>
      <c r="H80" s="6"/>
      <c r="I80" s="6"/>
      <c r="J80" s="6"/>
      <c r="K80" s="26"/>
      <c r="L80" s="26"/>
      <c r="M80" s="26"/>
      <c r="U80" s="8"/>
      <c r="V80" s="6"/>
      <c r="W80" s="6"/>
      <c r="X80" s="6"/>
      <c r="Y80" s="6"/>
      <c r="Z80" s="6"/>
    </row>
    <row r="81" spans="1:28" ht="23.25" customHeight="1" x14ac:dyDescent="0.3">
      <c r="A81" s="8"/>
      <c r="B81" s="6"/>
      <c r="C81" s="6"/>
      <c r="D81" s="6"/>
      <c r="E81" s="6"/>
      <c r="F81" s="6"/>
      <c r="G81" s="6"/>
      <c r="H81" s="6"/>
      <c r="I81" s="6"/>
      <c r="J81" s="6"/>
      <c r="K81" s="26"/>
      <c r="L81" s="26"/>
      <c r="M81" s="26"/>
      <c r="U81" s="8"/>
      <c r="V81" s="6"/>
      <c r="W81" s="6"/>
      <c r="X81" s="6"/>
      <c r="Y81" s="6"/>
      <c r="Z81" s="6"/>
    </row>
    <row r="82" spans="1:28" ht="23.25" customHeight="1" x14ac:dyDescent="0.3">
      <c r="A82" s="25"/>
    </row>
    <row r="83" spans="1:28" ht="23.25" customHeight="1" thickBot="1" x14ac:dyDescent="0.35">
      <c r="A83" s="128" t="s">
        <v>37</v>
      </c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</row>
    <row r="84" spans="1:28" ht="23.25" customHeight="1" thickTop="1" x14ac:dyDescent="0.3">
      <c r="A84" s="25"/>
      <c r="N84" s="24"/>
    </row>
    <row r="85" spans="1:28" ht="94.5" customHeight="1" x14ac:dyDescent="0.3">
      <c r="A85" s="23" t="s">
        <v>7</v>
      </c>
      <c r="B85" s="22" t="s">
        <v>3</v>
      </c>
      <c r="C85" s="126" t="s">
        <v>36</v>
      </c>
      <c r="D85" s="127"/>
      <c r="E85" s="126" t="s">
        <v>35</v>
      </c>
      <c r="F85" s="127"/>
      <c r="G85" s="126" t="s">
        <v>34</v>
      </c>
      <c r="H85" s="127"/>
      <c r="I85" s="126" t="s">
        <v>33</v>
      </c>
      <c r="J85" s="127"/>
      <c r="K85" s="126" t="s">
        <v>32</v>
      </c>
      <c r="L85" s="127"/>
      <c r="M85" s="126" t="s">
        <v>31</v>
      </c>
      <c r="N85" s="127"/>
      <c r="O85" s="21"/>
      <c r="W85" s="14"/>
      <c r="X85" s="14"/>
      <c r="Y85" s="14"/>
      <c r="Z85" s="14"/>
      <c r="AA85" s="14"/>
      <c r="AB85" s="13"/>
    </row>
    <row r="86" spans="1:28" ht="23.25" customHeight="1" x14ac:dyDescent="0.3">
      <c r="A86" s="20" t="s">
        <v>8</v>
      </c>
      <c r="B86" s="17">
        <f t="shared" ref="B86:B97" si="9">+SUM(C86:P86)</f>
        <v>2531</v>
      </c>
      <c r="C86" s="78">
        <v>1200</v>
      </c>
      <c r="D86" s="78"/>
      <c r="E86" s="78">
        <v>451</v>
      </c>
      <c r="F86" s="78"/>
      <c r="G86" s="78">
        <v>267</v>
      </c>
      <c r="H86" s="78"/>
      <c r="I86" s="78">
        <v>81</v>
      </c>
      <c r="J86" s="78"/>
      <c r="K86" s="78">
        <v>333</v>
      </c>
      <c r="L86" s="78"/>
      <c r="M86" s="78">
        <v>199</v>
      </c>
      <c r="N86" s="118"/>
      <c r="W86" s="14"/>
      <c r="X86" s="14"/>
      <c r="Y86" s="14"/>
      <c r="Z86" s="14"/>
      <c r="AA86" s="14"/>
      <c r="AB86" s="13"/>
    </row>
    <row r="87" spans="1:28" ht="23.25" customHeight="1" x14ac:dyDescent="0.3">
      <c r="A87" s="19" t="s">
        <v>9</v>
      </c>
      <c r="B87" s="17">
        <f t="shared" si="9"/>
        <v>3375</v>
      </c>
      <c r="C87" s="78">
        <v>1119</v>
      </c>
      <c r="D87" s="78"/>
      <c r="E87" s="78">
        <v>1255</v>
      </c>
      <c r="F87" s="78"/>
      <c r="G87" s="78">
        <v>376</v>
      </c>
      <c r="H87" s="78"/>
      <c r="I87" s="78">
        <v>106</v>
      </c>
      <c r="J87" s="78"/>
      <c r="K87" s="78">
        <v>322</v>
      </c>
      <c r="L87" s="78"/>
      <c r="M87" s="78">
        <v>197</v>
      </c>
      <c r="N87" s="78"/>
      <c r="W87" s="14"/>
      <c r="X87" s="14"/>
      <c r="Y87" s="14"/>
      <c r="Z87" s="14"/>
      <c r="AA87" s="14"/>
      <c r="AB87" s="13"/>
    </row>
    <row r="88" spans="1:28" ht="23.25" customHeight="1" x14ac:dyDescent="0.3">
      <c r="A88" s="19" t="s">
        <v>10</v>
      </c>
      <c r="B88" s="17">
        <f t="shared" si="9"/>
        <v>13445</v>
      </c>
      <c r="C88" s="78">
        <v>2576</v>
      </c>
      <c r="D88" s="78"/>
      <c r="E88" s="78">
        <v>6184</v>
      </c>
      <c r="F88" s="78"/>
      <c r="G88" s="78">
        <v>2777</v>
      </c>
      <c r="H88" s="78"/>
      <c r="I88" s="78">
        <v>149</v>
      </c>
      <c r="J88" s="78"/>
      <c r="K88" s="78">
        <v>1412</v>
      </c>
      <c r="L88" s="78"/>
      <c r="M88" s="78">
        <v>347</v>
      </c>
      <c r="N88" s="78"/>
      <c r="W88" s="14"/>
      <c r="X88" s="14"/>
      <c r="Y88" s="14"/>
      <c r="Z88" s="14"/>
      <c r="AA88" s="14"/>
      <c r="AB88" s="13"/>
    </row>
    <row r="89" spans="1:28" ht="23.25" customHeight="1" x14ac:dyDescent="0.3">
      <c r="A89" s="19" t="s">
        <v>11</v>
      </c>
      <c r="B89" s="17">
        <f t="shared" si="9"/>
        <v>8693</v>
      </c>
      <c r="C89" s="78">
        <v>1056</v>
      </c>
      <c r="D89" s="78"/>
      <c r="E89" s="78">
        <v>2540</v>
      </c>
      <c r="F89" s="78"/>
      <c r="G89" s="78">
        <v>3213</v>
      </c>
      <c r="H89" s="78"/>
      <c r="I89" s="78">
        <v>210</v>
      </c>
      <c r="J89" s="78"/>
      <c r="K89" s="78">
        <v>1315</v>
      </c>
      <c r="L89" s="78"/>
      <c r="M89" s="78">
        <v>359</v>
      </c>
      <c r="N89" s="78"/>
      <c r="W89" s="14"/>
      <c r="X89" s="14"/>
      <c r="Y89" s="14"/>
      <c r="Z89" s="14"/>
      <c r="AA89" s="14"/>
      <c r="AB89" s="13"/>
    </row>
    <row r="90" spans="1:28" ht="23.25" customHeight="1" x14ac:dyDescent="0.3">
      <c r="A90" s="19" t="s">
        <v>12</v>
      </c>
      <c r="B90" s="17">
        <f t="shared" si="9"/>
        <v>8568</v>
      </c>
      <c r="C90" s="78">
        <v>1667</v>
      </c>
      <c r="D90" s="78"/>
      <c r="E90" s="78">
        <v>1938</v>
      </c>
      <c r="F90" s="78"/>
      <c r="G90" s="78">
        <v>2097</v>
      </c>
      <c r="H90" s="78"/>
      <c r="I90" s="78">
        <v>190</v>
      </c>
      <c r="J90" s="78"/>
      <c r="K90" s="78">
        <v>1911</v>
      </c>
      <c r="L90" s="78"/>
      <c r="M90" s="78">
        <v>765</v>
      </c>
      <c r="N90" s="78"/>
      <c r="W90" s="14"/>
      <c r="X90" s="14"/>
      <c r="Y90" s="14"/>
      <c r="Z90" s="14"/>
      <c r="AA90" s="14"/>
      <c r="AB90" s="13"/>
    </row>
    <row r="91" spans="1:28" ht="23.25" customHeight="1" x14ac:dyDescent="0.3">
      <c r="A91" s="19" t="s">
        <v>13</v>
      </c>
      <c r="B91" s="17">
        <f t="shared" si="9"/>
        <v>0</v>
      </c>
      <c r="C91" s="78">
        <v>0</v>
      </c>
      <c r="D91" s="78"/>
      <c r="E91" s="78">
        <v>0</v>
      </c>
      <c r="F91" s="78"/>
      <c r="G91" s="78">
        <v>0</v>
      </c>
      <c r="H91" s="78"/>
      <c r="I91" s="78">
        <v>0</v>
      </c>
      <c r="J91" s="78"/>
      <c r="K91" s="78">
        <v>0</v>
      </c>
      <c r="L91" s="78"/>
      <c r="M91" s="78">
        <v>0</v>
      </c>
      <c r="N91" s="78"/>
      <c r="W91" s="14"/>
      <c r="X91" s="14"/>
      <c r="Y91" s="14"/>
      <c r="Z91" s="14"/>
      <c r="AA91" s="14"/>
      <c r="AB91" s="13"/>
    </row>
    <row r="92" spans="1:28" ht="23.25" customHeight="1" x14ac:dyDescent="0.3">
      <c r="A92" s="19" t="s">
        <v>14</v>
      </c>
      <c r="B92" s="17">
        <f t="shared" si="9"/>
        <v>0</v>
      </c>
      <c r="C92" s="78">
        <v>0</v>
      </c>
      <c r="D92" s="78"/>
      <c r="E92" s="78">
        <v>0</v>
      </c>
      <c r="F92" s="78"/>
      <c r="G92" s="78">
        <v>0</v>
      </c>
      <c r="H92" s="78"/>
      <c r="I92" s="78">
        <v>0</v>
      </c>
      <c r="J92" s="78"/>
      <c r="K92" s="78">
        <v>0</v>
      </c>
      <c r="L92" s="78"/>
      <c r="M92" s="78">
        <v>0</v>
      </c>
      <c r="N92" s="78"/>
      <c r="W92" s="14"/>
      <c r="X92" s="14"/>
      <c r="Y92" s="14"/>
      <c r="Z92" s="14"/>
      <c r="AA92" s="14"/>
      <c r="AB92" s="13"/>
    </row>
    <row r="93" spans="1:28" ht="23.25" customHeight="1" x14ac:dyDescent="0.3">
      <c r="A93" s="19" t="s">
        <v>15</v>
      </c>
      <c r="B93" s="17">
        <f t="shared" si="9"/>
        <v>0</v>
      </c>
      <c r="C93" s="78">
        <v>0</v>
      </c>
      <c r="D93" s="78"/>
      <c r="E93" s="78">
        <v>0</v>
      </c>
      <c r="F93" s="78"/>
      <c r="G93" s="78">
        <v>0</v>
      </c>
      <c r="H93" s="78"/>
      <c r="I93" s="78">
        <v>0</v>
      </c>
      <c r="J93" s="78"/>
      <c r="K93" s="78">
        <v>0</v>
      </c>
      <c r="L93" s="78"/>
      <c r="M93" s="78">
        <v>0</v>
      </c>
      <c r="N93" s="78"/>
      <c r="W93" s="14"/>
      <c r="X93" s="14"/>
      <c r="Y93" s="14"/>
      <c r="Z93" s="14"/>
      <c r="AA93" s="14"/>
      <c r="AB93" s="13"/>
    </row>
    <row r="94" spans="1:28" ht="23.25" customHeight="1" x14ac:dyDescent="0.3">
      <c r="A94" s="19" t="s">
        <v>21</v>
      </c>
      <c r="B94" s="17">
        <f t="shared" si="9"/>
        <v>0</v>
      </c>
      <c r="C94" s="78">
        <v>0</v>
      </c>
      <c r="D94" s="78"/>
      <c r="E94" s="78">
        <v>0</v>
      </c>
      <c r="F94" s="78"/>
      <c r="G94" s="78">
        <v>0</v>
      </c>
      <c r="H94" s="78"/>
      <c r="I94" s="78">
        <v>0</v>
      </c>
      <c r="J94" s="78"/>
      <c r="K94" s="78">
        <v>0</v>
      </c>
      <c r="L94" s="78"/>
      <c r="M94" s="78">
        <v>0</v>
      </c>
      <c r="N94" s="78"/>
      <c r="W94" s="14"/>
      <c r="X94" s="14"/>
      <c r="Y94" s="14"/>
      <c r="Z94" s="14"/>
      <c r="AA94" s="14"/>
      <c r="AB94" s="13"/>
    </row>
    <row r="95" spans="1:28" ht="23.25" customHeight="1" x14ac:dyDescent="0.3">
      <c r="A95" s="19" t="s">
        <v>17</v>
      </c>
      <c r="B95" s="17">
        <f t="shared" si="9"/>
        <v>0</v>
      </c>
      <c r="C95" s="78">
        <v>0</v>
      </c>
      <c r="D95" s="78"/>
      <c r="E95" s="78">
        <v>0</v>
      </c>
      <c r="F95" s="78"/>
      <c r="G95" s="78">
        <v>0</v>
      </c>
      <c r="H95" s="78"/>
      <c r="I95" s="78">
        <v>0</v>
      </c>
      <c r="J95" s="78"/>
      <c r="K95" s="78">
        <v>0</v>
      </c>
      <c r="L95" s="78"/>
      <c r="M95" s="78">
        <v>0</v>
      </c>
      <c r="N95" s="78"/>
      <c r="W95" s="14"/>
      <c r="X95" s="14"/>
      <c r="Y95" s="14"/>
      <c r="Z95" s="14"/>
      <c r="AA95" s="14"/>
      <c r="AB95" s="13"/>
    </row>
    <row r="96" spans="1:28" ht="23.25" customHeight="1" x14ac:dyDescent="0.3">
      <c r="A96" s="19" t="s">
        <v>18</v>
      </c>
      <c r="B96" s="17">
        <f t="shared" si="9"/>
        <v>0</v>
      </c>
      <c r="C96" s="78">
        <v>0</v>
      </c>
      <c r="D96" s="78"/>
      <c r="E96" s="78">
        <v>0</v>
      </c>
      <c r="F96" s="78"/>
      <c r="G96" s="78">
        <v>0</v>
      </c>
      <c r="H96" s="78"/>
      <c r="I96" s="78">
        <v>0</v>
      </c>
      <c r="J96" s="78"/>
      <c r="K96" s="78">
        <v>0</v>
      </c>
      <c r="L96" s="78"/>
      <c r="M96" s="78">
        <v>0</v>
      </c>
      <c r="N96" s="78"/>
      <c r="W96" s="14"/>
      <c r="X96" s="14"/>
      <c r="Y96" s="14"/>
      <c r="Z96" s="14"/>
      <c r="AA96" s="14"/>
      <c r="AB96" s="13"/>
    </row>
    <row r="97" spans="1:28" ht="23.25" customHeight="1" x14ac:dyDescent="0.3">
      <c r="A97" s="18" t="s">
        <v>19</v>
      </c>
      <c r="B97" s="17">
        <f t="shared" si="9"/>
        <v>0</v>
      </c>
      <c r="C97" s="16">
        <v>0</v>
      </c>
      <c r="D97" s="15"/>
      <c r="E97" s="16">
        <v>0</v>
      </c>
      <c r="F97" s="15"/>
      <c r="G97" s="16">
        <v>0</v>
      </c>
      <c r="H97" s="15"/>
      <c r="I97" s="16">
        <v>0</v>
      </c>
      <c r="J97" s="15"/>
      <c r="K97" s="16">
        <v>0</v>
      </c>
      <c r="L97" s="15"/>
      <c r="M97" s="78">
        <v>0</v>
      </c>
      <c r="N97" s="118"/>
      <c r="W97" s="14"/>
      <c r="X97" s="14"/>
      <c r="Y97" s="14"/>
      <c r="Z97" s="14"/>
      <c r="AA97" s="14"/>
      <c r="AB97" s="13"/>
    </row>
    <row r="98" spans="1:28" ht="23.25" customHeight="1" x14ac:dyDescent="0.3">
      <c r="A98" s="12" t="s">
        <v>3</v>
      </c>
      <c r="B98" s="11">
        <f>+SUM(B86:B97)</f>
        <v>36612</v>
      </c>
      <c r="C98" s="123">
        <f>+SUM(C86:C97)</f>
        <v>7618</v>
      </c>
      <c r="D98" s="123"/>
      <c r="E98" s="123">
        <f>+SUM(E86:E97)</f>
        <v>12368</v>
      </c>
      <c r="F98" s="123"/>
      <c r="G98" s="123">
        <f>+SUM(G86:G97)</f>
        <v>8730</v>
      </c>
      <c r="H98" s="123"/>
      <c r="I98" s="123">
        <f>+SUM(I86:I97)</f>
        <v>736</v>
      </c>
      <c r="J98" s="123"/>
      <c r="K98" s="123">
        <f>+SUM(K86:K97)</f>
        <v>5293</v>
      </c>
      <c r="L98" s="123"/>
      <c r="M98" s="123">
        <f>+SUM(M86:M97)</f>
        <v>1867</v>
      </c>
      <c r="N98" s="125"/>
      <c r="W98" s="5"/>
      <c r="X98" s="5"/>
      <c r="Y98" s="5"/>
      <c r="Z98" s="5"/>
      <c r="AA98" s="5"/>
    </row>
    <row r="99" spans="1:28" ht="23.25" customHeight="1" x14ac:dyDescent="0.3">
      <c r="A99" s="10" t="s">
        <v>30</v>
      </c>
      <c r="B99" s="9">
        <v>1</v>
      </c>
      <c r="C99" s="121">
        <f>+C98/$B$98</f>
        <v>0.20807385556648095</v>
      </c>
      <c r="D99" s="121"/>
      <c r="E99" s="121">
        <f>+E98/$B$98</f>
        <v>0.33781273899268</v>
      </c>
      <c r="F99" s="121"/>
      <c r="G99" s="121">
        <f>+G98/$B$98</f>
        <v>0.23844641101278269</v>
      </c>
      <c r="H99" s="121"/>
      <c r="I99" s="121">
        <f>+I98/$B$98</f>
        <v>2.0102698568775265E-2</v>
      </c>
      <c r="J99" s="121"/>
      <c r="K99" s="121">
        <f>+K98/$B$98</f>
        <v>0.14457008631049928</v>
      </c>
      <c r="L99" s="121"/>
      <c r="M99" s="121">
        <f>+M98/$B$98</f>
        <v>5.0994209548781817E-2</v>
      </c>
      <c r="N99" s="122"/>
      <c r="W99" s="5"/>
      <c r="X99" s="5"/>
      <c r="Y99" s="5"/>
      <c r="Z99" s="5"/>
      <c r="AA99" s="5"/>
    </row>
    <row r="100" spans="1:28" ht="12.75" customHeight="1" x14ac:dyDescent="0.3">
      <c r="A100" s="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W100" s="5"/>
      <c r="X100" s="5"/>
      <c r="Y100" s="5"/>
      <c r="Z100" s="5"/>
      <c r="AA100" s="5"/>
    </row>
    <row r="101" spans="1:28" ht="12.75" customHeight="1" x14ac:dyDescent="0.3">
      <c r="K101" s="6"/>
      <c r="L101" s="6"/>
      <c r="M101" s="6"/>
      <c r="N101" s="6"/>
      <c r="O101" s="6"/>
      <c r="P101" s="6"/>
      <c r="W101" s="5"/>
      <c r="X101" s="5"/>
      <c r="Y101" s="5"/>
      <c r="Z101" s="5"/>
      <c r="AA101" s="5"/>
    </row>
    <row r="102" spans="1:28" ht="23.25" customHeight="1" x14ac:dyDescent="0.3">
      <c r="A102" s="7" t="s">
        <v>29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W102" s="5"/>
      <c r="X102" s="5"/>
      <c r="Y102" s="5"/>
      <c r="Z102" s="5"/>
      <c r="AA102" s="5"/>
    </row>
    <row r="103" spans="1:28" ht="20.25" customHeight="1" x14ac:dyDescent="0.3">
      <c r="A103" s="4" t="s">
        <v>28</v>
      </c>
      <c r="B103" s="3"/>
      <c r="C103" s="3"/>
      <c r="D103" s="3"/>
      <c r="E103" s="3"/>
      <c r="F103" s="3"/>
      <c r="G103" s="3"/>
      <c r="H103" s="2"/>
    </row>
    <row r="104" spans="1:28" ht="20.25" customHeight="1" x14ac:dyDescent="0.3">
      <c r="A104" s="4" t="s">
        <v>5</v>
      </c>
      <c r="B104" s="3"/>
      <c r="C104" s="3"/>
      <c r="D104" s="3"/>
      <c r="E104" s="3"/>
      <c r="F104" s="3"/>
      <c r="G104" s="3"/>
      <c r="H104" s="2"/>
    </row>
    <row r="110" spans="1:28" ht="18.75" customHeight="1" x14ac:dyDescent="0.3"/>
  </sheetData>
  <mergeCells count="241">
    <mergeCell ref="C85:D85"/>
    <mergeCell ref="E85:F85"/>
    <mergeCell ref="M89:N89"/>
    <mergeCell ref="I98:J98"/>
    <mergeCell ref="K98:L98"/>
    <mergeCell ref="M98:N98"/>
    <mergeCell ref="M97:N97"/>
    <mergeCell ref="M96:N96"/>
    <mergeCell ref="M95:N95"/>
    <mergeCell ref="G98:H98"/>
    <mergeCell ref="M94:N94"/>
    <mergeCell ref="M93:N93"/>
    <mergeCell ref="M92:N92"/>
    <mergeCell ref="M91:N91"/>
    <mergeCell ref="M90:N90"/>
    <mergeCell ref="K87:L87"/>
    <mergeCell ref="C91:D91"/>
    <mergeCell ref="E91:F91"/>
    <mergeCell ref="G91:H91"/>
    <mergeCell ref="I91:J91"/>
    <mergeCell ref="K91:L91"/>
    <mergeCell ref="C93:D93"/>
    <mergeCell ref="E93:F93"/>
    <mergeCell ref="G93:H93"/>
    <mergeCell ref="A83:N83"/>
    <mergeCell ref="C99:D99"/>
    <mergeCell ref="E99:F99"/>
    <mergeCell ref="G99:H99"/>
    <mergeCell ref="I99:J99"/>
    <mergeCell ref="K99:L99"/>
    <mergeCell ref="M99:N99"/>
    <mergeCell ref="C98:D98"/>
    <mergeCell ref="E98:F98"/>
    <mergeCell ref="C88:D88"/>
    <mergeCell ref="E88:F88"/>
    <mergeCell ref="C87:D87"/>
    <mergeCell ref="E87:F87"/>
    <mergeCell ref="G87:H87"/>
    <mergeCell ref="I87:J87"/>
    <mergeCell ref="C86:D86"/>
    <mergeCell ref="E86:F86"/>
    <mergeCell ref="G86:H86"/>
    <mergeCell ref="I86:J86"/>
    <mergeCell ref="K86:L86"/>
    <mergeCell ref="M86:N86"/>
    <mergeCell ref="C89:D89"/>
    <mergeCell ref="E89:F89"/>
    <mergeCell ref="K90:L90"/>
    <mergeCell ref="G89:H89"/>
    <mergeCell ref="I89:J89"/>
    <mergeCell ref="K89:L89"/>
    <mergeCell ref="G85:H85"/>
    <mergeCell ref="I85:J85"/>
    <mergeCell ref="K85:L85"/>
    <mergeCell ref="M85:N85"/>
    <mergeCell ref="M88:N88"/>
    <mergeCell ref="M87:N87"/>
    <mergeCell ref="G88:H88"/>
    <mergeCell ref="I88:J88"/>
    <mergeCell ref="K88:L88"/>
    <mergeCell ref="W77:X77"/>
    <mergeCell ref="C79:D79"/>
    <mergeCell ref="E79:F79"/>
    <mergeCell ref="G79:H79"/>
    <mergeCell ref="W79:X79"/>
    <mergeCell ref="Y79:Z79"/>
    <mergeCell ref="C78:D78"/>
    <mergeCell ref="E78:F78"/>
    <mergeCell ref="G78:H78"/>
    <mergeCell ref="W78:X78"/>
    <mergeCell ref="C77:D77"/>
    <mergeCell ref="E77:F77"/>
    <mergeCell ref="G77:H77"/>
    <mergeCell ref="Y77:Z77"/>
    <mergeCell ref="Y78:Z78"/>
    <mergeCell ref="E76:F76"/>
    <mergeCell ref="G76:H76"/>
    <mergeCell ref="Y76:Z76"/>
    <mergeCell ref="W74:X74"/>
    <mergeCell ref="W75:X75"/>
    <mergeCell ref="W76:X76"/>
    <mergeCell ref="Y75:Z75"/>
    <mergeCell ref="C74:D74"/>
    <mergeCell ref="E74:F74"/>
    <mergeCell ref="G74:H74"/>
    <mergeCell ref="Y74:Z74"/>
    <mergeCell ref="C76:D76"/>
    <mergeCell ref="C75:D75"/>
    <mergeCell ref="E75:F75"/>
    <mergeCell ref="G75:H75"/>
    <mergeCell ref="Y71:Z71"/>
    <mergeCell ref="C70:D70"/>
    <mergeCell ref="E70:F70"/>
    <mergeCell ref="G70:H70"/>
    <mergeCell ref="Y70:Z70"/>
    <mergeCell ref="W71:X71"/>
    <mergeCell ref="W70:X70"/>
    <mergeCell ref="C73:D73"/>
    <mergeCell ref="E73:F73"/>
    <mergeCell ref="G73:H73"/>
    <mergeCell ref="Y73:Z73"/>
    <mergeCell ref="C72:D72"/>
    <mergeCell ref="E72:F72"/>
    <mergeCell ref="G72:H72"/>
    <mergeCell ref="Y72:Z72"/>
    <mergeCell ref="W72:X72"/>
    <mergeCell ref="W73:X73"/>
    <mergeCell ref="U62:Z63"/>
    <mergeCell ref="Y67:Z67"/>
    <mergeCell ref="W67:X67"/>
    <mergeCell ref="C69:D69"/>
    <mergeCell ref="E69:F69"/>
    <mergeCell ref="G69:H69"/>
    <mergeCell ref="Y69:Z69"/>
    <mergeCell ref="C68:D68"/>
    <mergeCell ref="E68:F68"/>
    <mergeCell ref="G68:H68"/>
    <mergeCell ref="W65:X65"/>
    <mergeCell ref="Y65:Z65"/>
    <mergeCell ref="C66:D66"/>
    <mergeCell ref="E66:F66"/>
    <mergeCell ref="G66:H66"/>
    <mergeCell ref="W66:X66"/>
    <mergeCell ref="Y66:Z66"/>
    <mergeCell ref="Y68:Z68"/>
    <mergeCell ref="W68:X68"/>
    <mergeCell ref="W69:X69"/>
    <mergeCell ref="N14:N15"/>
    <mergeCell ref="B57:C57"/>
    <mergeCell ref="A64:A65"/>
    <mergeCell ref="B64:B65"/>
    <mergeCell ref="C64:D65"/>
    <mergeCell ref="A62:H62"/>
    <mergeCell ref="E64:F65"/>
    <mergeCell ref="G64:H65"/>
    <mergeCell ref="B51:C51"/>
    <mergeCell ref="B52:C52"/>
    <mergeCell ref="B53:C53"/>
    <mergeCell ref="B54:C54"/>
    <mergeCell ref="B55:C55"/>
    <mergeCell ref="B56:C56"/>
    <mergeCell ref="U12:AA12"/>
    <mergeCell ref="A12:Q12"/>
    <mergeCell ref="O14:O15"/>
    <mergeCell ref="P14:P15"/>
    <mergeCell ref="Q14:Q15"/>
    <mergeCell ref="B27:C27"/>
    <mergeCell ref="B28:C28"/>
    <mergeCell ref="A58:C58"/>
    <mergeCell ref="A7:AB7"/>
    <mergeCell ref="A8:AB8"/>
    <mergeCell ref="A9:AB9"/>
    <mergeCell ref="A14:A15"/>
    <mergeCell ref="B14:C15"/>
    <mergeCell ref="D14:D15"/>
    <mergeCell ref="E14:E15"/>
    <mergeCell ref="Z22:AA22"/>
    <mergeCell ref="B23:C23"/>
    <mergeCell ref="Z23:AA23"/>
    <mergeCell ref="Z24:AA24"/>
    <mergeCell ref="B25:C25"/>
    <mergeCell ref="B26:C26"/>
    <mergeCell ref="B19:C19"/>
    <mergeCell ref="Z19:AA19"/>
    <mergeCell ref="B20:C20"/>
    <mergeCell ref="Z20:AA20"/>
    <mergeCell ref="B21:C21"/>
    <mergeCell ref="Z21:AA21"/>
    <mergeCell ref="B22:C22"/>
    <mergeCell ref="B37:C37"/>
    <mergeCell ref="B38:C38"/>
    <mergeCell ref="B39:C39"/>
    <mergeCell ref="B40:C40"/>
    <mergeCell ref="L14:L15"/>
    <mergeCell ref="Z16:AA16"/>
    <mergeCell ref="B17:C17"/>
    <mergeCell ref="Z17:AA17"/>
    <mergeCell ref="B18:C18"/>
    <mergeCell ref="Z18:AA18"/>
    <mergeCell ref="U14:W15"/>
    <mergeCell ref="X14:Y15"/>
    <mergeCell ref="Z14:AA15"/>
    <mergeCell ref="I14:I15"/>
    <mergeCell ref="J14:J15"/>
    <mergeCell ref="K14:K15"/>
    <mergeCell ref="F14:F15"/>
    <mergeCell ref="G14:G15"/>
    <mergeCell ref="H14:H15"/>
    <mergeCell ref="M14:M15"/>
    <mergeCell ref="G71:H71"/>
    <mergeCell ref="B49:C49"/>
    <mergeCell ref="B50:C50"/>
    <mergeCell ref="B45:C45"/>
    <mergeCell ref="B16:C16"/>
    <mergeCell ref="B30:C30"/>
    <mergeCell ref="B31:C31"/>
    <mergeCell ref="B32:C32"/>
    <mergeCell ref="B24:C24"/>
    <mergeCell ref="B33:C33"/>
    <mergeCell ref="B34:C34"/>
    <mergeCell ref="B35:C35"/>
    <mergeCell ref="B36:C36"/>
    <mergeCell ref="B29:C29"/>
    <mergeCell ref="B41:C41"/>
    <mergeCell ref="B42:C42"/>
    <mergeCell ref="B43:C43"/>
    <mergeCell ref="B44:C44"/>
    <mergeCell ref="I93:J93"/>
    <mergeCell ref="K93:L93"/>
    <mergeCell ref="B46:C46"/>
    <mergeCell ref="C90:D90"/>
    <mergeCell ref="E90:F90"/>
    <mergeCell ref="G90:H90"/>
    <mergeCell ref="I90:J90"/>
    <mergeCell ref="C95:D95"/>
    <mergeCell ref="E95:F95"/>
    <mergeCell ref="G95:H95"/>
    <mergeCell ref="I95:J95"/>
    <mergeCell ref="K95:L95"/>
    <mergeCell ref="C92:D92"/>
    <mergeCell ref="E92:F92"/>
    <mergeCell ref="G92:H92"/>
    <mergeCell ref="I92:J92"/>
    <mergeCell ref="K92:L92"/>
    <mergeCell ref="B47:C47"/>
    <mergeCell ref="B48:C48"/>
    <mergeCell ref="C67:D67"/>
    <mergeCell ref="E67:F67"/>
    <mergeCell ref="G67:H67"/>
    <mergeCell ref="C71:D71"/>
    <mergeCell ref="E71:F71"/>
    <mergeCell ref="C96:D96"/>
    <mergeCell ref="E96:F96"/>
    <mergeCell ref="G96:H96"/>
    <mergeCell ref="I96:J96"/>
    <mergeCell ref="K96:L96"/>
    <mergeCell ref="C94:D94"/>
    <mergeCell ref="E94:F94"/>
    <mergeCell ref="G94:H94"/>
    <mergeCell ref="I94:J94"/>
    <mergeCell ref="K94:L94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2019-06-15T00:06:42Z</dcterms:modified>
</cp:coreProperties>
</file>