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 VILLAGOMEZ\7. BOLETINES\BV Noviembre 2018\paginas\"/>
    </mc:Choice>
  </mc:AlternateContent>
  <bookViews>
    <workbookView xWindow="0" yWindow="0" windowWidth="24000" windowHeight="9735" tabRatio="274"/>
  </bookViews>
  <sheets>
    <sheet name="Hombre" sheetId="1" r:id="rId1"/>
  </sheets>
  <definedNames>
    <definedName name="_xlnm._FilterDatabase" localSheetId="0" hidden="1">Hombre!#REF!</definedName>
    <definedName name="_xlnm.Print_Area" localSheetId="0">Hombre!$A$1:$O$122</definedName>
  </definedNames>
  <calcPr calcId="152511"/>
</workbook>
</file>

<file path=xl/calcChain.xml><?xml version="1.0" encoding="utf-8"?>
<calcChain xmlns="http://schemas.openxmlformats.org/spreadsheetml/2006/main">
  <c r="B61" i="1" l="1"/>
  <c r="B62" i="1"/>
  <c r="J60" i="1"/>
  <c r="J61" i="1"/>
  <c r="F61" i="1"/>
  <c r="B60" i="1" l="1"/>
  <c r="F60" i="1"/>
  <c r="N63" i="1" l="1"/>
  <c r="M63" i="1"/>
  <c r="L63" i="1"/>
  <c r="K63" i="1"/>
  <c r="I63" i="1"/>
  <c r="H63" i="1"/>
  <c r="G63" i="1"/>
  <c r="E63" i="1"/>
  <c r="D63" i="1"/>
  <c r="C63" i="1"/>
  <c r="J59" i="1"/>
  <c r="B59" i="1"/>
  <c r="F59" i="1"/>
  <c r="J58" i="1" l="1"/>
  <c r="F58" i="1"/>
  <c r="B57" i="1"/>
  <c r="B58" i="1"/>
  <c r="E28" i="1"/>
  <c r="D28" i="1"/>
  <c r="C28" i="1"/>
  <c r="J57" i="1" l="1"/>
  <c r="F57" i="1"/>
  <c r="J56" i="1" l="1"/>
  <c r="F56" i="1"/>
  <c r="B56" i="1"/>
  <c r="C39" i="1"/>
  <c r="D39" i="1"/>
  <c r="E39" i="1"/>
  <c r="F39" i="1"/>
  <c r="G39" i="1"/>
  <c r="H39" i="1"/>
  <c r="I39" i="1"/>
  <c r="J39" i="1"/>
  <c r="J55" i="1" l="1"/>
  <c r="F55" i="1"/>
  <c r="B55" i="1"/>
  <c r="J54" i="1" l="1"/>
  <c r="F54" i="1"/>
  <c r="B54" i="1"/>
  <c r="J53" i="1" l="1"/>
  <c r="B53" i="1"/>
  <c r="F53" i="1"/>
  <c r="N64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95" i="1"/>
  <c r="C120" i="1"/>
  <c r="D120" i="1"/>
  <c r="E120" i="1"/>
  <c r="F120" i="1"/>
  <c r="C87" i="1"/>
  <c r="D87" i="1"/>
  <c r="E87" i="1"/>
  <c r="F87" i="1"/>
  <c r="G87" i="1"/>
  <c r="H87" i="1"/>
  <c r="I87" i="1"/>
  <c r="J87" i="1"/>
  <c r="K87" i="1"/>
  <c r="L87" i="1"/>
  <c r="M87" i="1"/>
  <c r="N87" i="1"/>
  <c r="B76" i="1"/>
  <c r="B77" i="1"/>
  <c r="B78" i="1"/>
  <c r="B79" i="1"/>
  <c r="B80" i="1"/>
  <c r="B81" i="1"/>
  <c r="B82" i="1"/>
  <c r="B83" i="1"/>
  <c r="B84" i="1"/>
  <c r="B85" i="1"/>
  <c r="B86" i="1"/>
  <c r="B75" i="1"/>
  <c r="J52" i="1"/>
  <c r="J51" i="1"/>
  <c r="F52" i="1"/>
  <c r="B52" i="1"/>
  <c r="F51" i="1"/>
  <c r="B51" i="1"/>
  <c r="B63" i="1" s="1"/>
  <c r="B35" i="1"/>
  <c r="B38" i="1"/>
  <c r="B37" i="1"/>
  <c r="B36" i="1"/>
  <c r="K28" i="1"/>
  <c r="L28" i="1"/>
  <c r="M28" i="1"/>
  <c r="N28" i="1"/>
  <c r="O28" i="1"/>
  <c r="J17" i="1"/>
  <c r="J18" i="1"/>
  <c r="J19" i="1"/>
  <c r="J20" i="1"/>
  <c r="J21" i="1"/>
  <c r="J22" i="1"/>
  <c r="J23" i="1"/>
  <c r="J24" i="1"/>
  <c r="J25" i="1"/>
  <c r="J26" i="1"/>
  <c r="J27" i="1"/>
  <c r="J16" i="1"/>
  <c r="B25" i="1"/>
  <c r="B26" i="1"/>
  <c r="B27" i="1"/>
  <c r="B16" i="1"/>
  <c r="B24" i="1"/>
  <c r="B23" i="1"/>
  <c r="B22" i="1"/>
  <c r="B21" i="1"/>
  <c r="B20" i="1"/>
  <c r="B19" i="1"/>
  <c r="B18" i="1"/>
  <c r="B17" i="1"/>
  <c r="F63" i="1" l="1"/>
  <c r="F64" i="1" s="1"/>
  <c r="J63" i="1"/>
  <c r="K64" i="1" s="1"/>
  <c r="D64" i="1"/>
  <c r="B28" i="1"/>
  <c r="C29" i="1" s="1"/>
  <c r="B39" i="1"/>
  <c r="B87" i="1"/>
  <c r="B88" i="1" s="1"/>
  <c r="B120" i="1"/>
  <c r="F121" i="1" s="1"/>
  <c r="J28" i="1"/>
  <c r="O29" i="1" s="1"/>
  <c r="L29" i="1" l="1"/>
  <c r="J64" i="1"/>
  <c r="M64" i="1"/>
  <c r="C40" i="1"/>
  <c r="H40" i="1"/>
  <c r="D40" i="1"/>
  <c r="E40" i="1"/>
  <c r="F40" i="1"/>
  <c r="G40" i="1"/>
  <c r="I40" i="1"/>
  <c r="J40" i="1"/>
  <c r="L64" i="1"/>
  <c r="C121" i="1"/>
  <c r="E121" i="1"/>
  <c r="D121" i="1"/>
  <c r="B40" i="1"/>
  <c r="E88" i="1"/>
  <c r="H88" i="1"/>
  <c r="N88" i="1"/>
  <c r="F88" i="1"/>
  <c r="I64" i="1"/>
  <c r="G64" i="1"/>
  <c r="H64" i="1"/>
  <c r="B64" i="1"/>
  <c r="E64" i="1"/>
  <c r="C64" i="1"/>
  <c r="C88" i="1"/>
  <c r="D88" i="1"/>
  <c r="B121" i="1"/>
  <c r="K88" i="1"/>
  <c r="J88" i="1"/>
  <c r="I88" i="1"/>
  <c r="L88" i="1"/>
  <c r="G88" i="1"/>
  <c r="M88" i="1"/>
  <c r="N29" i="1"/>
  <c r="J29" i="1"/>
  <c r="E29" i="1"/>
  <c r="B29" i="1"/>
  <c r="M29" i="1"/>
  <c r="D29" i="1"/>
  <c r="K29" i="1"/>
</calcChain>
</file>

<file path=xl/sharedStrings.xml><?xml version="1.0" encoding="utf-8"?>
<sst xmlns="http://schemas.openxmlformats.org/spreadsheetml/2006/main" count="170" uniqueCount="89">
  <si>
    <t>PROGRAMA NACIONAL CONTRA LA VIOLENCIA FAMILIAR Y SEXUAL</t>
  </si>
  <si>
    <t>Total</t>
  </si>
  <si>
    <t>%</t>
  </si>
  <si>
    <t>0-17 años</t>
  </si>
  <si>
    <t>18-59 años</t>
  </si>
  <si>
    <t>Tipo de Violencia</t>
  </si>
  <si>
    <t>Psicológica</t>
  </si>
  <si>
    <t>Física</t>
  </si>
  <si>
    <t>Sexual</t>
  </si>
  <si>
    <t>Departamento</t>
  </si>
  <si>
    <t>Cusco</t>
  </si>
  <si>
    <t>Lima</t>
  </si>
  <si>
    <t>Callao</t>
  </si>
  <si>
    <t>Puno</t>
  </si>
  <si>
    <t>Junin</t>
  </si>
  <si>
    <t>Casos atendidos por grupos de edad según mes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</si>
  <si>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</si>
  <si>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</si>
  <si>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</si>
  <si>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</si>
  <si>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</si>
  <si>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</si>
  <si>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</si>
  <si>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</si>
  <si>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</si>
  <si>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</si>
  <si>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</si>
  <si>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</si>
  <si>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</si>
  <si>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Casos atendidos por condición del caso según mes</t>
  </si>
  <si>
    <t>Nuevo</t>
  </si>
  <si>
    <t>Reingreso</t>
  </si>
  <si>
    <t>Reincidente</t>
  </si>
  <si>
    <t>Derivado</t>
  </si>
  <si>
    <t>Continuador</t>
  </si>
  <si>
    <t>Casos atendidos según grupo de edad y tipo de violencia</t>
  </si>
  <si>
    <t>0-5
años</t>
  </si>
  <si>
    <t>6-11
años</t>
  </si>
  <si>
    <t>12-17
años</t>
  </si>
  <si>
    <t>18-25
años</t>
  </si>
  <si>
    <t>26-35
años</t>
  </si>
  <si>
    <t>36-45
años</t>
  </si>
  <si>
    <t>46-59
años</t>
  </si>
  <si>
    <t>60 +
años</t>
  </si>
  <si>
    <t>Económica</t>
  </si>
  <si>
    <t>60 + años</t>
  </si>
  <si>
    <t xml:space="preserve">Mes </t>
  </si>
  <si>
    <t>Casos atendidos según caracteristicas presentes en las víctimas</t>
  </si>
  <si>
    <t>Económica-Patrimonial</t>
  </si>
  <si>
    <t>Tipo de violencia</t>
  </si>
  <si>
    <t>Casos atendidos por tipo de violencia según departamento</t>
  </si>
  <si>
    <t>Amazonas</t>
  </si>
  <si>
    <t>Ancash</t>
  </si>
  <si>
    <t>Apurimac</t>
  </si>
  <si>
    <t>Arequipa</t>
  </si>
  <si>
    <t>Ayacucho</t>
  </si>
  <si>
    <t>Cajamarca</t>
  </si>
  <si>
    <t>Huancavelica</t>
  </si>
  <si>
    <t>Huanuco</t>
  </si>
  <si>
    <t>Ica</t>
  </si>
  <si>
    <t>La Libertad</t>
  </si>
  <si>
    <t>Lambayeque</t>
  </si>
  <si>
    <t>Loreto</t>
  </si>
  <si>
    <t>Madre De Dios</t>
  </si>
  <si>
    <t>Moquegua</t>
  </si>
  <si>
    <t>Pasco</t>
  </si>
  <si>
    <t>Piura</t>
  </si>
  <si>
    <t>San Martin</t>
  </si>
  <si>
    <t>Tacna</t>
  </si>
  <si>
    <t>Tumbes</t>
  </si>
  <si>
    <t>Ucayali</t>
  </si>
  <si>
    <t>CASOS ATENDIDOS A PERSONAS AFECTADAS POR HECHOS DE VIOLENCIA CONTRA LAS MUJERES, LOS INTEGRANTES</t>
  </si>
  <si>
    <t>TOTAL HOMBRES</t>
  </si>
  <si>
    <t>DEL GRUPO FAMILIAR Y PERSONAS AFECTADAS POR VIOLENCIA SEXUAL EN LOS CEM A NIVEL NACIONAL</t>
  </si>
  <si>
    <t>Casos atendidos por tipo de violencia y vinculo relacional de la presunta persona agresora con la víctima, según mes</t>
  </si>
  <si>
    <t>Vínculo de pareja</t>
  </si>
  <si>
    <t>Vínculo Familiar</t>
  </si>
  <si>
    <t>Sep</t>
  </si>
  <si>
    <t>/1 Casos de personas que no tienen nacionalidad peruana</t>
  </si>
  <si>
    <t>/2 Casos de personas que presentan alguna definciencia física, mental, intelectual o sensorial</t>
  </si>
  <si>
    <t>Nacionalidad extranjera /1</t>
  </si>
  <si>
    <t>Discapacidad /2</t>
  </si>
  <si>
    <t>LGTBI /3</t>
  </si>
  <si>
    <t>VIH /4</t>
  </si>
  <si>
    <t>/3 Casos de personas lesbianas, gays, trans, bisexuales e intersexuales atendidas por el CEM</t>
  </si>
  <si>
    <t>/4 Casos de personas con VIH atendidas en los CEM</t>
  </si>
  <si>
    <t>Sin vinculo /5</t>
  </si>
  <si>
    <t>/5 Casos atendidos donde el vínculo relacional entre la presunta persona agresora la víctima no es de pareja ni familiar (vcecino/a, docente, compañero/a de trabajo, compañero de estudios, desconocido, otro).</t>
  </si>
  <si>
    <t>Período : Enero - Noviembre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</si>
</sst>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0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sz val="13"/>
      <color theme="0"/>
      <name val="Arial Narrow"/>
      <family val="2"/>
    </font>
    <font>
      <sz val="12"/>
      <color theme="0"/>
      <name val="Arial Narrow"/>
      <family val="2"/>
    </font>
    <font>
      <b/>
      <sz val="12"/>
      <color theme="0"/>
      <name val="Arial Narrow"/>
      <family val="2"/>
    </font>
    <font>
      <b/>
      <u/>
      <sz val="13"/>
      <color theme="0"/>
      <name val="Arial Narrow"/>
      <family val="2"/>
    </font>
    <font>
      <b/>
      <u/>
      <sz val="12"/>
      <color theme="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2"/>
      <color theme="1"/>
      <name val="Arial Narrow"/>
      <family val="2"/>
    </font>
    <font>
      <sz val="11"/>
      <color rgb="FFFF000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23">
    <border>
      <left/>
      <right/>
      <top/>
      <bottom/>
      <diagonal/>
    </border>
    <border>
      <left style="medium">
        <color rgb="FF434343"/>
      </left>
      <right/>
      <top style="medium">
        <color rgb="FF434343"/>
      </top>
      <bottom/>
      <diagonal/>
    </border>
    <border>
      <left/>
      <right/>
      <top style="medium">
        <color rgb="FF434343"/>
      </top>
      <bottom/>
      <diagonal/>
    </border>
    <border>
      <left/>
      <right style="medium">
        <color rgb="FF434343"/>
      </right>
      <top style="medium">
        <color rgb="FF434343"/>
      </top>
      <bottom/>
      <diagonal/>
    </border>
    <border>
      <left style="medium">
        <color rgb="FF434343"/>
      </left>
      <right/>
      <top/>
      <bottom/>
      <diagonal/>
    </border>
    <border>
      <left/>
      <right style="medium">
        <color rgb="FF434343"/>
      </right>
      <top/>
      <bottom/>
      <diagonal/>
    </border>
    <border>
      <left style="medium">
        <color rgb="FF434343"/>
      </left>
      <right/>
      <top/>
      <bottom style="medium">
        <color rgb="FF434343"/>
      </bottom>
      <diagonal/>
    </border>
    <border>
      <left/>
      <right/>
      <top/>
      <bottom style="medium">
        <color rgb="FF434343"/>
      </bottom>
      <diagonal/>
    </border>
    <border>
      <left/>
      <right style="medium">
        <color rgb="FF434343"/>
      </right>
      <top/>
      <bottom style="medium">
        <color rgb="FF434343"/>
      </bottom>
      <diagonal/>
    </border>
    <border>
      <left/>
      <right/>
      <top/>
      <bottom style="medium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rgb="FFDDEBF7"/>
      </top>
      <bottom/>
      <diagonal/>
    </border>
    <border>
      <left/>
      <right style="hair">
        <color rgb="FF305496"/>
      </right>
      <top/>
      <bottom style="hair">
        <color rgb="FF305496"/>
      </bottom>
      <diagonal/>
    </border>
    <border>
      <left/>
      <right style="hair">
        <color rgb="FF305496"/>
      </right>
      <top style="hair">
        <color rgb="FF305496"/>
      </top>
      <bottom/>
      <diagonal/>
    </border>
    <border>
      <left/>
      <right style="thick">
        <color rgb="FF305496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dotted">
        <color theme="0"/>
      </top>
      <bottom style="thin">
        <color theme="0"/>
      </bottom>
      <diagonal/>
    </border>
    <border>
      <left/>
      <right style="thick">
        <color rgb="FF305496"/>
      </right>
      <top style="dotted">
        <color theme="0"/>
      </top>
      <bottom style="thin">
        <color theme="0"/>
      </bottom>
      <diagonal/>
    </border>
    <border>
      <left style="thick">
        <color rgb="FF305496"/>
      </left>
      <right/>
      <top style="dotted">
        <color theme="0"/>
      </top>
      <bottom style="thin">
        <color theme="0"/>
      </bottom>
      <diagonal/>
    </border>
    <border>
      <left/>
      <right style="hair">
        <color rgb="FF305496"/>
      </right>
      <top/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10">
    <xf numFmtId="0" fontId="0" fillId="0" borderId="0" xfId="0"/>
    <xf numFmtId="0" fontId="2" fillId="2" borderId="0" xfId="1" applyFont="1" applyFill="1" applyAlignment="1">
      <alignment horizontal="center" vertical="center" wrapText="1"/>
    </xf>
    <xf numFmtId="0" fontId="4" fillId="5" borderId="13" xfId="1" applyFont="1" applyFill="1" applyBorder="1" applyAlignment="1">
      <alignment horizontal="center" vertical="center" wrapText="1"/>
    </xf>
    <xf numFmtId="0" fontId="4" fillId="5" borderId="14" xfId="1" applyFont="1" applyFill="1" applyBorder="1" applyAlignment="1">
      <alignment horizontal="center" vertical="center" wrapText="1"/>
    </xf>
    <xf numFmtId="0" fontId="4" fillId="5" borderId="17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4" fillId="5" borderId="13" xfId="1" applyFont="1" applyFill="1" applyBorder="1" applyAlignment="1">
      <alignment horizontal="right" vertical="center" wrapText="1"/>
    </xf>
    <xf numFmtId="0" fontId="5" fillId="2" borderId="0" xfId="0" applyFont="1" applyFill="1"/>
    <xf numFmtId="0" fontId="5" fillId="3" borderId="0" xfId="0" applyFont="1" applyFill="1" applyBorder="1"/>
    <xf numFmtId="0" fontId="6" fillId="3" borderId="0" xfId="2" applyFont="1" applyFill="1" applyBorder="1" applyAlignment="1">
      <alignment horizontal="centerContinuous" vertical="center"/>
    </xf>
    <xf numFmtId="0" fontId="5" fillId="3" borderId="0" xfId="0" applyFont="1" applyFill="1" applyBorder="1" applyAlignment="1">
      <alignment horizontal="centerContinuous" vertical="center"/>
    </xf>
    <xf numFmtId="0" fontId="7" fillId="3" borderId="0" xfId="2" applyFont="1" applyFill="1" applyBorder="1" applyAlignment="1">
      <alignment horizontal="centerContinuous" vertical="center"/>
    </xf>
    <xf numFmtId="0" fontId="8" fillId="4" borderId="1" xfId="2" applyFont="1" applyFill="1" applyBorder="1" applyAlignment="1">
      <alignment horizontal="centerContinuous" vertical="center"/>
    </xf>
    <xf numFmtId="0" fontId="9" fillId="4" borderId="2" xfId="0" applyFont="1" applyFill="1" applyBorder="1" applyAlignment="1">
      <alignment horizontal="centerContinuous" vertical="center"/>
    </xf>
    <xf numFmtId="0" fontId="9" fillId="4" borderId="3" xfId="0" applyFont="1" applyFill="1" applyBorder="1" applyAlignment="1">
      <alignment horizontal="centerContinuous" vertical="center"/>
    </xf>
    <xf numFmtId="0" fontId="10" fillId="4" borderId="4" xfId="0" applyFont="1" applyFill="1" applyBorder="1" applyAlignment="1">
      <alignment horizontal="centerContinuous"/>
    </xf>
    <xf numFmtId="0" fontId="11" fillId="4" borderId="0" xfId="0" applyFont="1" applyFill="1" applyBorder="1" applyAlignment="1">
      <alignment horizontal="centerContinuous" vertical="center"/>
    </xf>
    <xf numFmtId="0" fontId="12" fillId="4" borderId="0" xfId="0" applyFont="1" applyFill="1" applyBorder="1" applyAlignment="1">
      <alignment horizontal="centerContinuous" vertical="center"/>
    </xf>
    <xf numFmtId="0" fontId="12" fillId="4" borderId="5" xfId="0" applyFont="1" applyFill="1" applyBorder="1" applyAlignment="1">
      <alignment horizontal="centerContinuous" vertical="center"/>
    </xf>
    <xf numFmtId="0" fontId="13" fillId="4" borderId="4" xfId="0" applyFont="1" applyFill="1" applyBorder="1" applyAlignment="1">
      <alignment horizontal="centerContinuous"/>
    </xf>
    <xf numFmtId="0" fontId="14" fillId="4" borderId="0" xfId="0" applyFont="1" applyFill="1" applyBorder="1" applyAlignment="1">
      <alignment horizontal="centerContinuous" vertical="center"/>
    </xf>
    <xf numFmtId="0" fontId="12" fillId="4" borderId="4" xfId="0" applyFont="1" applyFill="1" applyBorder="1" applyAlignment="1">
      <alignment horizontal="centerContinuous"/>
    </xf>
    <xf numFmtId="0" fontId="8" fillId="4" borderId="0" xfId="0" applyFont="1" applyFill="1" applyBorder="1" applyAlignment="1">
      <alignment horizontal="centerContinuous" vertical="center"/>
    </xf>
    <xf numFmtId="0" fontId="9" fillId="4" borderId="0" xfId="0" applyFont="1" applyFill="1" applyBorder="1" applyAlignment="1">
      <alignment horizontal="centerContinuous" vertical="center"/>
    </xf>
    <xf numFmtId="0" fontId="8" fillId="4" borderId="5" xfId="0" applyFont="1" applyFill="1" applyBorder="1" applyAlignment="1">
      <alignment horizontal="centerContinuous" vertical="center"/>
    </xf>
    <xf numFmtId="0" fontId="12" fillId="4" borderId="6" xfId="0" applyFont="1" applyFill="1" applyBorder="1" applyAlignment="1">
      <alignment horizontal="centerContinuous"/>
    </xf>
    <xf numFmtId="0" fontId="8" fillId="4" borderId="7" xfId="0" applyFont="1" applyFill="1" applyBorder="1" applyAlignment="1">
      <alignment horizontal="centerContinuous" vertical="center"/>
    </xf>
    <xf numFmtId="0" fontId="9" fillId="4" borderId="7" xfId="0" applyFont="1" applyFill="1" applyBorder="1" applyAlignment="1">
      <alignment horizontal="centerContinuous" vertical="center"/>
    </xf>
    <xf numFmtId="0" fontId="8" fillId="4" borderId="8" xfId="0" applyFont="1" applyFill="1" applyBorder="1" applyAlignment="1">
      <alignment horizontal="centerContinuous" vertical="center"/>
    </xf>
    <xf numFmtId="0" fontId="6" fillId="2" borderId="9" xfId="0" applyFont="1" applyFill="1" applyBorder="1" applyAlignment="1"/>
    <xf numFmtId="0" fontId="6" fillId="2" borderId="0" xfId="0" applyFont="1" applyFill="1" applyBorder="1" applyAlignment="1"/>
    <xf numFmtId="0" fontId="15" fillId="2" borderId="0" xfId="0" applyFont="1" applyFill="1"/>
    <xf numFmtId="0" fontId="4" fillId="5" borderId="0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 wrapText="1"/>
    </xf>
    <xf numFmtId="0" fontId="16" fillId="2" borderId="0" xfId="0" applyFont="1" applyFill="1" applyBorder="1"/>
    <xf numFmtId="0" fontId="4" fillId="5" borderId="0" xfId="1" applyFont="1" applyFill="1" applyBorder="1" applyAlignment="1">
      <alignment horizontal="center" vertical="center"/>
    </xf>
    <xf numFmtId="0" fontId="8" fillId="5" borderId="0" xfId="1" applyFont="1" applyFill="1" applyBorder="1" applyAlignment="1">
      <alignment horizontal="center" vertical="center"/>
    </xf>
    <xf numFmtId="0" fontId="17" fillId="6" borderId="11" xfId="0" applyFont="1" applyFill="1" applyBorder="1" applyAlignment="1">
      <alignment horizontal="left" vertical="center"/>
    </xf>
    <xf numFmtId="3" fontId="17" fillId="6" borderId="11" xfId="0" applyNumberFormat="1" applyFont="1" applyFill="1" applyBorder="1" applyAlignment="1">
      <alignment horizontal="center" vertical="center"/>
    </xf>
    <xf numFmtId="3" fontId="16" fillId="6" borderId="11" xfId="0" applyNumberFormat="1" applyFont="1" applyFill="1" applyBorder="1" applyAlignment="1">
      <alignment horizontal="center" vertical="center"/>
    </xf>
    <xf numFmtId="0" fontId="16" fillId="2" borderId="0" xfId="0" applyFont="1" applyFill="1"/>
    <xf numFmtId="0" fontId="17" fillId="6" borderId="10" xfId="0" applyFont="1" applyFill="1" applyBorder="1" applyAlignment="1">
      <alignment horizontal="left" vertical="center"/>
    </xf>
    <xf numFmtId="3" fontId="17" fillId="6" borderId="10" xfId="0" applyNumberFormat="1" applyFont="1" applyFill="1" applyBorder="1" applyAlignment="1">
      <alignment horizontal="center" vertical="center"/>
    </xf>
    <xf numFmtId="3" fontId="16" fillId="6" borderId="10" xfId="0" applyNumberFormat="1" applyFont="1" applyFill="1" applyBorder="1" applyAlignment="1">
      <alignment horizontal="center" vertical="center"/>
    </xf>
    <xf numFmtId="0" fontId="17" fillId="6" borderId="12" xfId="0" applyFont="1" applyFill="1" applyBorder="1" applyAlignment="1">
      <alignment horizontal="left" vertical="center"/>
    </xf>
    <xf numFmtId="3" fontId="17" fillId="6" borderId="12" xfId="0" applyNumberFormat="1" applyFont="1" applyFill="1" applyBorder="1" applyAlignment="1">
      <alignment horizontal="center" vertical="center"/>
    </xf>
    <xf numFmtId="3" fontId="16" fillId="6" borderId="12" xfId="0" applyNumberFormat="1" applyFont="1" applyFill="1" applyBorder="1" applyAlignment="1">
      <alignment horizontal="center" vertical="center"/>
    </xf>
    <xf numFmtId="3" fontId="4" fillId="5" borderId="0" xfId="0" applyNumberFormat="1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164" fontId="17" fillId="6" borderId="9" xfId="3" applyNumberFormat="1" applyFont="1" applyFill="1" applyBorder="1" applyAlignment="1">
      <alignment horizontal="center" vertical="center"/>
    </xf>
    <xf numFmtId="9" fontId="17" fillId="6" borderId="9" xfId="3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9" fontId="16" fillId="2" borderId="0" xfId="3" applyFont="1" applyFill="1" applyAlignment="1">
      <alignment horizontal="left" vertical="center"/>
    </xf>
    <xf numFmtId="9" fontId="16" fillId="2" borderId="0" xfId="3" applyFont="1" applyFill="1"/>
    <xf numFmtId="0" fontId="2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/>
    </xf>
    <xf numFmtId="0" fontId="18" fillId="2" borderId="9" xfId="1" applyFont="1" applyFill="1" applyBorder="1" applyAlignment="1"/>
    <xf numFmtId="0" fontId="6" fillId="2" borderId="9" xfId="1" applyFont="1" applyFill="1" applyBorder="1" applyAlignment="1"/>
    <xf numFmtId="0" fontId="6" fillId="2" borderId="0" xfId="1" applyFont="1" applyFill="1" applyBorder="1" applyAlignment="1"/>
    <xf numFmtId="0" fontId="4" fillId="5" borderId="0" xfId="1" applyFont="1" applyFill="1" applyBorder="1" applyAlignment="1">
      <alignment vertical="center" wrapText="1"/>
    </xf>
    <xf numFmtId="0" fontId="4" fillId="5" borderId="0" xfId="1" applyFont="1" applyFill="1" applyBorder="1" applyAlignment="1">
      <alignment horizontal="center" vertical="center" wrapText="1"/>
    </xf>
    <xf numFmtId="0" fontId="5" fillId="2" borderId="0" xfId="1" applyFont="1" applyFill="1"/>
    <xf numFmtId="0" fontId="17" fillId="6" borderId="11" xfId="1" applyFont="1" applyFill="1" applyBorder="1" applyAlignment="1">
      <alignment horizontal="left" vertical="center" wrapText="1"/>
    </xf>
    <xf numFmtId="3" fontId="17" fillId="6" borderId="11" xfId="1" applyNumberFormat="1" applyFont="1" applyFill="1" applyBorder="1" applyAlignment="1">
      <alignment horizontal="center" vertical="center" wrapText="1"/>
    </xf>
    <xf numFmtId="3" fontId="16" fillId="6" borderId="11" xfId="1" applyNumberFormat="1" applyFont="1" applyFill="1" applyBorder="1" applyAlignment="1">
      <alignment horizontal="center" vertical="center"/>
    </xf>
    <xf numFmtId="0" fontId="17" fillId="6" borderId="11" xfId="1" applyFont="1" applyFill="1" applyBorder="1" applyAlignment="1">
      <alignment horizontal="left" vertical="center"/>
    </xf>
    <xf numFmtId="3" fontId="17" fillId="6" borderId="10" xfId="1" applyNumberFormat="1" applyFont="1" applyFill="1" applyBorder="1" applyAlignment="1">
      <alignment horizontal="center" vertical="center"/>
    </xf>
    <xf numFmtId="3" fontId="5" fillId="3" borderId="0" xfId="1" applyNumberFormat="1" applyFont="1" applyFill="1" applyBorder="1" applyAlignment="1">
      <alignment horizontal="center" vertical="center"/>
    </xf>
    <xf numFmtId="0" fontId="17" fillId="6" borderId="10" xfId="1" applyFont="1" applyFill="1" applyBorder="1" applyAlignment="1">
      <alignment horizontal="left" vertical="center"/>
    </xf>
    <xf numFmtId="0" fontId="17" fillId="6" borderId="12" xfId="1" applyFont="1" applyFill="1" applyBorder="1" applyAlignment="1">
      <alignment horizontal="left" vertical="center"/>
    </xf>
    <xf numFmtId="3" fontId="17" fillId="6" borderId="12" xfId="1" applyNumberFormat="1" applyFont="1" applyFill="1" applyBorder="1" applyAlignment="1">
      <alignment horizontal="center" vertical="center"/>
    </xf>
    <xf numFmtId="3" fontId="16" fillId="6" borderId="0" xfId="1" applyNumberFormat="1" applyFont="1" applyFill="1" applyBorder="1" applyAlignment="1">
      <alignment horizontal="center" vertical="center"/>
    </xf>
    <xf numFmtId="0" fontId="5" fillId="2" borderId="0" xfId="1" applyFont="1" applyFill="1" applyBorder="1"/>
    <xf numFmtId="0" fontId="4" fillId="5" borderId="0" xfId="1" applyFont="1" applyFill="1" applyBorder="1" applyAlignment="1">
      <alignment horizontal="left" vertical="center"/>
    </xf>
    <xf numFmtId="3" fontId="4" fillId="5" borderId="0" xfId="1" applyNumberFormat="1" applyFont="1" applyFill="1" applyBorder="1" applyAlignment="1">
      <alignment horizontal="center" vertical="center"/>
    </xf>
    <xf numFmtId="0" fontId="17" fillId="6" borderId="9" xfId="1" applyFont="1" applyFill="1" applyBorder="1" applyAlignment="1">
      <alignment vertical="center"/>
    </xf>
    <xf numFmtId="164" fontId="17" fillId="6" borderId="9" xfId="4" applyNumberFormat="1" applyFont="1" applyFill="1" applyBorder="1" applyAlignment="1">
      <alignment horizontal="center" vertical="center"/>
    </xf>
    <xf numFmtId="0" fontId="5" fillId="3" borderId="0" xfId="1" applyFont="1" applyFill="1"/>
    <xf numFmtId="0" fontId="17" fillId="3" borderId="0" xfId="1" applyFont="1" applyFill="1" applyBorder="1" applyAlignment="1">
      <alignment vertical="center"/>
    </xf>
    <xf numFmtId="164" fontId="17" fillId="3" borderId="0" xfId="4" applyNumberFormat="1" applyFont="1" applyFill="1" applyBorder="1" applyAlignment="1">
      <alignment horizontal="center" vertical="center"/>
    </xf>
    <xf numFmtId="0" fontId="5" fillId="0" borderId="0" xfId="5" applyFont="1"/>
    <xf numFmtId="0" fontId="17" fillId="6" borderId="11" xfId="1" applyFont="1" applyFill="1" applyBorder="1" applyAlignment="1">
      <alignment horizontal="justify" vertical="center"/>
    </xf>
    <xf numFmtId="3" fontId="17" fillId="6" borderId="11" xfId="1" applyNumberFormat="1" applyFont="1" applyFill="1" applyBorder="1" applyAlignment="1">
      <alignment horizontal="center" vertical="center"/>
    </xf>
    <xf numFmtId="3" fontId="16" fillId="6" borderId="15" xfId="1" applyNumberFormat="1" applyFont="1" applyFill="1" applyBorder="1" applyAlignment="1">
      <alignment horizontal="center" vertical="center"/>
    </xf>
    <xf numFmtId="3" fontId="17" fillId="3" borderId="0" xfId="1" applyNumberFormat="1" applyFont="1" applyFill="1" applyBorder="1" applyAlignment="1">
      <alignment horizontal="center" vertical="center"/>
    </xf>
    <xf numFmtId="3" fontId="16" fillId="6" borderId="22" xfId="1" applyNumberFormat="1" applyFont="1" applyFill="1" applyBorder="1" applyAlignment="1">
      <alignment horizontal="center" vertical="center"/>
    </xf>
    <xf numFmtId="3" fontId="17" fillId="6" borderId="0" xfId="1" applyNumberFormat="1" applyFont="1" applyFill="1" applyBorder="1" applyAlignment="1">
      <alignment horizontal="center" vertical="center"/>
    </xf>
    <xf numFmtId="0" fontId="5" fillId="2" borderId="0" xfId="0" applyFont="1" applyFill="1" applyBorder="1"/>
    <xf numFmtId="0" fontId="4" fillId="5" borderId="0" xfId="1" applyFont="1" applyFill="1" applyBorder="1" applyAlignment="1">
      <alignment horizontal="justify" vertical="center"/>
    </xf>
    <xf numFmtId="3" fontId="4" fillId="3" borderId="0" xfId="1" applyNumberFormat="1" applyFont="1" applyFill="1" applyBorder="1" applyAlignment="1">
      <alignment horizontal="center" vertical="center"/>
    </xf>
    <xf numFmtId="0" fontId="17" fillId="6" borderId="9" xfId="1" applyFont="1" applyFill="1" applyBorder="1" applyAlignment="1">
      <alignment horizontal="left" vertical="center"/>
    </xf>
    <xf numFmtId="0" fontId="4" fillId="3" borderId="0" xfId="1" applyFont="1" applyFill="1" applyBorder="1" applyAlignment="1">
      <alignment vertical="center" wrapText="1"/>
    </xf>
    <xf numFmtId="0" fontId="17" fillId="3" borderId="0" xfId="1" applyFont="1" applyFill="1" applyBorder="1" applyAlignment="1">
      <alignment horizontal="center" vertical="center"/>
    </xf>
    <xf numFmtId="0" fontId="17" fillId="6" borderId="10" xfId="1" applyFont="1" applyFill="1" applyBorder="1" applyAlignment="1">
      <alignment horizontal="justify" vertical="center"/>
    </xf>
    <xf numFmtId="3" fontId="19" fillId="6" borderId="12" xfId="1" applyNumberFormat="1" applyFont="1" applyFill="1" applyBorder="1" applyAlignment="1">
      <alignment horizontal="center" vertical="center"/>
    </xf>
    <xf numFmtId="3" fontId="19" fillId="6" borderId="16" xfId="1" applyNumberFormat="1" applyFont="1" applyFill="1" applyBorder="1" applyAlignment="1">
      <alignment horizontal="center" vertical="center"/>
    </xf>
    <xf numFmtId="3" fontId="17" fillId="6" borderId="11" xfId="1" applyNumberFormat="1" applyFont="1" applyFill="1" applyBorder="1" applyAlignment="1">
      <alignment horizontal="right" vertical="center"/>
    </xf>
    <xf numFmtId="3" fontId="16" fillId="6" borderId="11" xfId="1" applyNumberFormat="1" applyFont="1" applyFill="1" applyBorder="1" applyAlignment="1">
      <alignment horizontal="right" vertical="center"/>
    </xf>
    <xf numFmtId="3" fontId="16" fillId="3" borderId="0" xfId="1" applyNumberFormat="1" applyFont="1" applyFill="1" applyBorder="1" applyAlignment="1">
      <alignment horizontal="center" vertical="center"/>
    </xf>
    <xf numFmtId="3" fontId="4" fillId="5" borderId="0" xfId="1" applyNumberFormat="1" applyFont="1" applyFill="1" applyBorder="1" applyAlignment="1">
      <alignment horizontal="right" vertical="center"/>
    </xf>
    <xf numFmtId="164" fontId="17" fillId="6" borderId="9" xfId="4" applyNumberFormat="1" applyFont="1" applyFill="1" applyBorder="1" applyAlignment="1">
      <alignment horizontal="right" vertical="center"/>
    </xf>
    <xf numFmtId="0" fontId="4" fillId="5" borderId="0" xfId="1" applyFont="1" applyFill="1" applyBorder="1" applyAlignment="1">
      <alignment horizontal="left" vertical="center"/>
    </xf>
    <xf numFmtId="0" fontId="4" fillId="5" borderId="0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4" fillId="5" borderId="19" xfId="1" applyFont="1" applyFill="1" applyBorder="1" applyAlignment="1">
      <alignment horizontal="center" vertical="center" wrapText="1"/>
    </xf>
    <xf numFmtId="0" fontId="4" fillId="5" borderId="20" xfId="1" applyFont="1" applyFill="1" applyBorder="1" applyAlignment="1">
      <alignment horizontal="center" vertical="center" wrapText="1"/>
    </xf>
    <xf numFmtId="0" fontId="4" fillId="5" borderId="21" xfId="1" applyFont="1" applyFill="1" applyBorder="1" applyAlignment="1">
      <alignment horizontal="center" vertical="center" wrapText="1"/>
    </xf>
    <xf numFmtId="0" fontId="4" fillId="5" borderId="0" xfId="1" applyFont="1" applyFill="1" applyBorder="1" applyAlignment="1">
      <alignment horizontal="right" vertical="center" wrapText="1"/>
    </xf>
    <xf numFmtId="0" fontId="4" fillId="5" borderId="18" xfId="1" applyFont="1" applyFill="1" applyBorder="1" applyAlignment="1">
      <alignment horizontal="center" vertical="center" wrapText="1"/>
    </xf>
  </cellXfs>
  <cellStyles count="6">
    <cellStyle name="Normal" xfId="0" builtinId="0"/>
    <cellStyle name="Normal 2 3" xfId="1"/>
    <cellStyle name="Normal_Directorio CEMs - agos - 2009 - UGTAI" xfId="2"/>
    <cellStyle name="Normal_Hombre" xfId="5"/>
    <cellStyle name="Porcentaje" xfId="3" builtinId="5"/>
    <cellStyle name="Porcentaje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000" b="1">
                <a:solidFill>
                  <a:sysClr val="windowText" lastClr="000000"/>
                </a:solidFill>
              </a:rPr>
              <a:t>Casos VMFS según</a:t>
            </a:r>
            <a:r>
              <a:rPr lang="es-MX" sz="1000" b="1" baseline="0">
                <a:solidFill>
                  <a:sysClr val="windowText" lastClr="000000"/>
                </a:solidFill>
              </a:rPr>
              <a:t> tipo de violencia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000" b="1" baseline="0">
                <a:solidFill>
                  <a:sysClr val="windowText" lastClr="000000"/>
                </a:solidFill>
              </a:rPr>
              <a:t>(Porcentaje)</a:t>
            </a:r>
            <a:endParaRPr lang="es-MX" sz="1000" b="1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703-46DB-8858-A3F5C566554D}"/>
              </c:ext>
            </c:extLst>
          </c:dPt>
          <c:dPt>
            <c:idx val="1"/>
            <c:bubble3D val="0"/>
            <c:spPr>
              <a:solidFill>
                <a:srgbClr val="305496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703-46DB-8858-A3F5C566554D}"/>
              </c:ext>
            </c:extLst>
          </c:dPt>
          <c:dPt>
            <c:idx val="2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703-46DB-8858-A3F5C566554D}"/>
              </c:ext>
            </c:extLst>
          </c:dPt>
          <c:dPt>
            <c:idx val="3"/>
            <c:bubble3D val="0"/>
            <c:spPr>
              <a:solidFill>
                <a:srgbClr val="DDEBF7"/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703-46DB-8858-A3F5C566554D}"/>
              </c:ext>
            </c:extLst>
          </c:dPt>
          <c:dLbls>
            <c:dLbl>
              <c:idx val="0"/>
              <c:layout>
                <c:manualLayout>
                  <c:x val="0.20617103820185823"/>
                  <c:y val="6.431579487683056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703-46DB-8858-A3F5C566554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271407495953328E-2"/>
                  <c:y val="3.111260885284381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703-46DB-8858-A3F5C566554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1803388418688366E-2"/>
                  <c:y val="2.967723169717438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703-46DB-8858-A3F5C566554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650952849081573E-2"/>
                  <c:y val="3.284108712244631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C703-46DB-8858-A3F5C566554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Hombre!$A$35:$A$38</c:f>
              <c:strCache>
                <c:ptCount val="4"/>
                <c:pt idx="0">
                  <c:v>Económica</c:v>
                </c:pt>
                <c:pt idx="1">
                  <c:v>Psicológica</c:v>
                </c:pt>
                <c:pt idx="2">
                  <c:v>Física</c:v>
                </c:pt>
                <c:pt idx="3">
                  <c:v>Sexual</c:v>
                </c:pt>
              </c:strCache>
            </c:strRef>
          </c:cat>
          <c:val>
            <c:numRef>
              <c:f>Hombre!$B$35:$B$38</c:f>
              <c:numCache>
                <c:formatCode>#,##0</c:formatCode>
                <c:ptCount val="4"/>
                <c:pt idx="0">
                  <c:v>136</c:v>
                </c:pt>
                <c:pt idx="1">
                  <c:v>10194</c:v>
                </c:pt>
                <c:pt idx="2">
                  <c:v>7113</c:v>
                </c:pt>
                <c:pt idx="3">
                  <c:v>757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C703-46DB-8858-A3F5C56655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624840</xdr:colOff>
      <xdr:row>3</xdr:row>
      <xdr:rowOff>106680</xdr:rowOff>
    </xdr:to>
    <xdr:pic>
      <xdr:nvPicPr>
        <xdr:cNvPr id="192206" name="Imagen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9946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160020</xdr:colOff>
      <xdr:row>32</xdr:row>
      <xdr:rowOff>45720</xdr:rowOff>
    </xdr:from>
    <xdr:to>
      <xdr:col>14</xdr:col>
      <xdr:colOff>708660</xdr:colOff>
      <xdr:row>45</xdr:row>
      <xdr:rowOff>99060</xdr:rowOff>
    </xdr:to>
    <xdr:graphicFrame macro="">
      <xdr:nvGraphicFramePr>
        <xdr:cNvPr id="19220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130153</xdr:colOff>
      <xdr:row>18</xdr:row>
      <xdr:rowOff>130968</xdr:rowOff>
    </xdr:from>
    <xdr:to>
      <xdr:col>7</xdr:col>
      <xdr:colOff>594973</xdr:colOff>
      <xdr:row>22</xdr:row>
      <xdr:rowOff>35716</xdr:rowOff>
    </xdr:to>
    <xdr:grpSp>
      <xdr:nvGrpSpPr>
        <xdr:cNvPr id="192208" name="Grupo 2"/>
        <xdr:cNvGrpSpPr>
          <a:grpSpLocks/>
        </xdr:cNvGrpSpPr>
      </xdr:nvGrpSpPr>
      <xdr:grpSpPr bwMode="auto">
        <a:xfrm>
          <a:off x="4253117" y="3532754"/>
          <a:ext cx="2165713" cy="666748"/>
          <a:chOff x="4416367" y="3617114"/>
          <a:chExt cx="2035002" cy="645853"/>
        </a:xfrm>
      </xdr:grpSpPr>
      <xdr:sp macro="" textlink="">
        <xdr:nvSpPr>
          <xdr:cNvPr id="33" name="Rectángulo 32"/>
          <xdr:cNvSpPr/>
        </xdr:nvSpPr>
        <xdr:spPr bwMode="auto">
          <a:xfrm>
            <a:off x="4904158" y="3690926"/>
            <a:ext cx="1547211" cy="516682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15,3%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1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Jóvenes y Adultos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4" name="Elipse 33"/>
          <xdr:cNvSpPr/>
        </xdr:nvSpPr>
        <xdr:spPr bwMode="auto">
          <a:xfrm>
            <a:off x="4416367" y="3617114"/>
            <a:ext cx="586873" cy="645853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  <xdr:twoCellAnchor>
    <xdr:from>
      <xdr:col>5</xdr:col>
      <xdr:colOff>176594</xdr:colOff>
      <xdr:row>23</xdr:row>
      <xdr:rowOff>81643</xdr:rowOff>
    </xdr:from>
    <xdr:to>
      <xdr:col>7</xdr:col>
      <xdr:colOff>633794</xdr:colOff>
      <xdr:row>27</xdr:row>
      <xdr:rowOff>226217</xdr:rowOff>
    </xdr:to>
    <xdr:grpSp>
      <xdr:nvGrpSpPr>
        <xdr:cNvPr id="192209" name="Grupo 3"/>
        <xdr:cNvGrpSpPr>
          <a:grpSpLocks/>
        </xdr:cNvGrpSpPr>
      </xdr:nvGrpSpPr>
      <xdr:grpSpPr bwMode="auto">
        <a:xfrm>
          <a:off x="4299558" y="4435929"/>
          <a:ext cx="2158093" cy="716074"/>
          <a:chOff x="4423987" y="4412306"/>
          <a:chExt cx="2035002" cy="446840"/>
        </a:xfrm>
      </xdr:grpSpPr>
      <xdr:sp macro="" textlink="">
        <xdr:nvSpPr>
          <xdr:cNvPr id="39" name="Rectángulo 38"/>
          <xdr:cNvSpPr/>
        </xdr:nvSpPr>
        <xdr:spPr bwMode="auto">
          <a:xfrm>
            <a:off x="4913612" y="4450952"/>
            <a:ext cx="1545377" cy="353849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10,5%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1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Adultas Mayores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40" name="Elipse 39"/>
          <xdr:cNvSpPr/>
        </xdr:nvSpPr>
        <xdr:spPr bwMode="auto">
          <a:xfrm>
            <a:off x="4423987" y="4412306"/>
            <a:ext cx="589080" cy="446840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  <xdr:twoCellAnchor>
    <xdr:from>
      <xdr:col>5</xdr:col>
      <xdr:colOff>125934</xdr:colOff>
      <xdr:row>14</xdr:row>
      <xdr:rowOff>149680</xdr:rowOff>
    </xdr:from>
    <xdr:to>
      <xdr:col>7</xdr:col>
      <xdr:colOff>598374</xdr:colOff>
      <xdr:row>17</xdr:row>
      <xdr:rowOff>159182</xdr:rowOff>
    </xdr:to>
    <xdr:grpSp>
      <xdr:nvGrpSpPr>
        <xdr:cNvPr id="192210" name="Grupo 1"/>
        <xdr:cNvGrpSpPr>
          <a:grpSpLocks/>
        </xdr:cNvGrpSpPr>
      </xdr:nvGrpSpPr>
      <xdr:grpSpPr bwMode="auto">
        <a:xfrm>
          <a:off x="4248898" y="2626180"/>
          <a:ext cx="2173333" cy="744288"/>
          <a:chOff x="4408747" y="2855037"/>
          <a:chExt cx="2035002" cy="645853"/>
        </a:xfrm>
      </xdr:grpSpPr>
      <xdr:sp macro="" textlink="">
        <xdr:nvSpPr>
          <xdr:cNvPr id="29" name="Rectángulo 28"/>
          <xdr:cNvSpPr/>
        </xdr:nvSpPr>
        <xdr:spPr bwMode="auto">
          <a:xfrm>
            <a:off x="4894718" y="2925069"/>
            <a:ext cx="1549031" cy="521351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74,2%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1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Niñas y Adolescentes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0" name="Elipse 29"/>
          <xdr:cNvSpPr/>
        </xdr:nvSpPr>
        <xdr:spPr bwMode="auto">
          <a:xfrm>
            <a:off x="4408747" y="2855037"/>
            <a:ext cx="599870" cy="645853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17" name="Imagen 16"/>
          <xdr:cNvPicPr/>
        </xdr:nvPicPr>
        <xdr:blipFill>
          <a:blip xmlns:r="http://schemas.openxmlformats.org/officeDocument/2006/relationships" r:embed="rId3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556607" y="2944272"/>
            <a:ext cx="292485" cy="454063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 editAs="oneCell">
    <xdr:from>
      <xdr:col>5</xdr:col>
      <xdr:colOff>333375</xdr:colOff>
      <xdr:row>19</xdr:row>
      <xdr:rowOff>0</xdr:rowOff>
    </xdr:from>
    <xdr:to>
      <xdr:col>5</xdr:col>
      <xdr:colOff>571501</xdr:colOff>
      <xdr:row>21</xdr:row>
      <xdr:rowOff>161909</xdr:rowOff>
    </xdr:to>
    <xdr:pic>
      <xdr:nvPicPr>
        <xdr:cNvPr id="19" name="Imagen 18"/>
        <xdr:cNvPicPr/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6339" y="3592286"/>
          <a:ext cx="238126" cy="54290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348298</xdr:colOff>
      <xdr:row>24</xdr:row>
      <xdr:rowOff>340</xdr:rowOff>
    </xdr:from>
    <xdr:to>
      <xdr:col>5</xdr:col>
      <xdr:colOff>625305</xdr:colOff>
      <xdr:row>27</xdr:row>
      <xdr:rowOff>73561</xdr:rowOff>
    </xdr:to>
    <xdr:pic>
      <xdr:nvPicPr>
        <xdr:cNvPr id="21" name="Imagen 20"/>
        <xdr:cNvPicPr/>
      </xdr:nvPicPr>
      <xdr:blipFill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1262" y="4545126"/>
          <a:ext cx="277007" cy="45422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122"/>
  <sheetViews>
    <sheetView tabSelected="1" view="pageBreakPreview" zoomScale="70" zoomScaleNormal="100" zoomScaleSheetLayoutView="70" workbookViewId="0">
      <selection activeCell="B10" sqref="B10"/>
    </sheetView>
  </sheetViews>
  <sheetFormatPr baseColWidth="10" defaultColWidth="11.42578125" defaultRowHeight="12.75" x14ac:dyDescent="0.2"/>
  <cols>
    <col min="1" max="1" width="16.140625" style="7" customWidth="1"/>
    <col min="2" max="2" width="11.42578125" style="7" customWidth="1"/>
    <col min="3" max="6" width="11.42578125" style="7"/>
    <col min="7" max="7" width="14" style="7" bestFit="1" customWidth="1"/>
    <col min="8" max="14" width="11.42578125" style="7"/>
    <col min="15" max="15" width="12" style="7" customWidth="1"/>
    <col min="16" max="16384" width="11.42578125" style="7"/>
  </cols>
  <sheetData>
    <row r="2" spans="1:15" ht="26.25" customHeight="1" x14ac:dyDescent="0.2"/>
    <row r="3" spans="1:15" ht="8.1" customHeight="1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5" ht="15.75" x14ac:dyDescent="0.2">
      <c r="A4" s="9" t="s">
        <v>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 ht="5.25" customHeight="1" thickBot="1" x14ac:dyDescent="0.25">
      <c r="A5" s="11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ht="7.5" customHeight="1" x14ac:dyDescent="0.2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4"/>
    </row>
    <row r="7" spans="1:15" ht="17.25" x14ac:dyDescent="0.3">
      <c r="A7" s="15" t="s">
        <v>71</v>
      </c>
      <c r="B7" s="16"/>
      <c r="C7" s="16"/>
      <c r="D7" s="16"/>
      <c r="E7" s="17"/>
      <c r="F7" s="17"/>
      <c r="G7" s="17"/>
      <c r="H7" s="17"/>
      <c r="I7" s="17"/>
      <c r="J7" s="17"/>
      <c r="K7" s="17"/>
      <c r="L7" s="17"/>
      <c r="M7" s="17"/>
      <c r="N7" s="17"/>
      <c r="O7" s="18"/>
    </row>
    <row r="8" spans="1:15" ht="17.25" x14ac:dyDescent="0.3">
      <c r="A8" s="15" t="s">
        <v>73</v>
      </c>
      <c r="B8" s="16"/>
      <c r="C8" s="16"/>
      <c r="D8" s="16"/>
      <c r="E8" s="17"/>
      <c r="F8" s="17"/>
      <c r="G8" s="17"/>
      <c r="H8" s="17"/>
      <c r="I8" s="17"/>
      <c r="J8" s="17"/>
      <c r="K8" s="17"/>
      <c r="L8" s="17"/>
      <c r="M8" s="17"/>
      <c r="N8" s="17"/>
      <c r="O8" s="18"/>
    </row>
    <row r="9" spans="1:15" ht="17.25" x14ac:dyDescent="0.3">
      <c r="A9" s="19" t="s">
        <v>72</v>
      </c>
      <c r="B9" s="16"/>
      <c r="C9" s="16"/>
      <c r="D9" s="16"/>
      <c r="E9" s="17"/>
      <c r="F9" s="17"/>
      <c r="G9" s="17"/>
      <c r="H9" s="20"/>
      <c r="I9" s="17"/>
      <c r="J9" s="17"/>
      <c r="K9" s="17"/>
      <c r="L9" s="17"/>
      <c r="M9" s="17"/>
      <c r="N9" s="17"/>
      <c r="O9" s="18"/>
    </row>
    <row r="10" spans="1:15" ht="15.75" x14ac:dyDescent="0.25">
      <c r="A10" s="21" t="s">
        <v>88</v>
      </c>
      <c r="B10" s="22"/>
      <c r="C10" s="23"/>
      <c r="D10" s="22"/>
      <c r="E10" s="22"/>
      <c r="F10" s="22"/>
      <c r="G10" s="22"/>
      <c r="H10" s="22"/>
      <c r="I10" s="23"/>
      <c r="J10" s="23"/>
      <c r="K10" s="22"/>
      <c r="L10" s="22"/>
      <c r="M10" s="22"/>
      <c r="N10" s="22"/>
      <c r="O10" s="24"/>
    </row>
    <row r="11" spans="1:15" ht="7.5" customHeight="1" thickBot="1" x14ac:dyDescent="0.3">
      <c r="A11" s="25"/>
      <c r="B11" s="26"/>
      <c r="C11" s="27"/>
      <c r="D11" s="26"/>
      <c r="E11" s="26"/>
      <c r="F11" s="26"/>
      <c r="G11" s="26"/>
      <c r="H11" s="26"/>
      <c r="I11" s="27"/>
      <c r="J11" s="27"/>
      <c r="K11" s="26"/>
      <c r="L11" s="26"/>
      <c r="M11" s="26"/>
      <c r="N11" s="26"/>
      <c r="O11" s="28"/>
    </row>
    <row r="12" spans="1:15" ht="13.5" customHeight="1" x14ac:dyDescent="0.2"/>
    <row r="13" spans="1:15" s="31" customFormat="1" ht="16.5" customHeight="1" thickBot="1" x14ac:dyDescent="0.3">
      <c r="A13" s="29" t="s">
        <v>15</v>
      </c>
      <c r="B13" s="29"/>
      <c r="C13" s="29"/>
      <c r="D13" s="29"/>
      <c r="E13" s="29"/>
      <c r="F13" s="30"/>
      <c r="G13" s="30"/>
      <c r="H13" s="30"/>
      <c r="I13" s="29" t="s">
        <v>29</v>
      </c>
      <c r="J13" s="29"/>
      <c r="K13" s="29"/>
      <c r="L13" s="29"/>
      <c r="M13" s="29"/>
      <c r="N13" s="29"/>
      <c r="O13" s="29"/>
    </row>
    <row r="14" spans="1:15" ht="13.5" customHeight="1" x14ac:dyDescent="0.2"/>
    <row r="15" spans="1:15" s="35" customFormat="1" ht="28.15" customHeight="1" x14ac:dyDescent="0.3">
      <c r="A15" s="32" t="s">
        <v>16</v>
      </c>
      <c r="B15" s="33" t="s">
        <v>1</v>
      </c>
      <c r="C15" s="34" t="s">
        <v>3</v>
      </c>
      <c r="D15" s="34" t="s">
        <v>4</v>
      </c>
      <c r="E15" s="34" t="s">
        <v>45</v>
      </c>
      <c r="I15" s="32" t="s">
        <v>16</v>
      </c>
      <c r="J15" s="33" t="s">
        <v>1</v>
      </c>
      <c r="K15" s="36" t="s">
        <v>30</v>
      </c>
      <c r="L15" s="37" t="s">
        <v>31</v>
      </c>
      <c r="M15" s="37" t="s">
        <v>32</v>
      </c>
      <c r="N15" s="37" t="s">
        <v>33</v>
      </c>
      <c r="O15" s="37" t="s">
        <v>34</v>
      </c>
    </row>
    <row r="16" spans="1:15" s="41" customFormat="1" ht="15" customHeight="1" x14ac:dyDescent="0.3">
      <c r="A16" s="38" t="s">
        <v>17</v>
      </c>
      <c r="B16" s="39">
        <f>SUM(C16:E16)</f>
        <v>1479</v>
      </c>
      <c r="C16" s="40">
        <v>1091</v>
      </c>
      <c r="D16" s="40">
        <v>247</v>
      </c>
      <c r="E16" s="40">
        <v>141</v>
      </c>
      <c r="I16" s="38" t="s">
        <v>17</v>
      </c>
      <c r="J16" s="39">
        <f>SUM(K16:O16)</f>
        <v>1479</v>
      </c>
      <c r="K16" s="40">
        <v>1175</v>
      </c>
      <c r="L16" s="40">
        <v>173</v>
      </c>
      <c r="M16" s="40">
        <v>82</v>
      </c>
      <c r="N16" s="40">
        <v>41</v>
      </c>
      <c r="O16" s="40">
        <v>8</v>
      </c>
    </row>
    <row r="17" spans="1:15" s="41" customFormat="1" ht="15" customHeight="1" x14ac:dyDescent="0.3">
      <c r="A17" s="42" t="s">
        <v>18</v>
      </c>
      <c r="B17" s="43">
        <f t="shared" ref="B17:B27" si="0">SUM(C17:E17)</f>
        <v>1432</v>
      </c>
      <c r="C17" s="44">
        <v>1007</v>
      </c>
      <c r="D17" s="44">
        <v>251</v>
      </c>
      <c r="E17" s="44">
        <v>174</v>
      </c>
      <c r="I17" s="42" t="s">
        <v>18</v>
      </c>
      <c r="J17" s="43">
        <f t="shared" ref="J17:J27" si="1">SUM(K17:O17)</f>
        <v>1432</v>
      </c>
      <c r="K17" s="44">
        <v>1165</v>
      </c>
      <c r="L17" s="44">
        <v>188</v>
      </c>
      <c r="M17" s="44">
        <v>44</v>
      </c>
      <c r="N17" s="44">
        <v>30</v>
      </c>
      <c r="O17" s="44">
        <v>5</v>
      </c>
    </row>
    <row r="18" spans="1:15" s="41" customFormat="1" ht="15" customHeight="1" x14ac:dyDescent="0.3">
      <c r="A18" s="42" t="s">
        <v>19</v>
      </c>
      <c r="B18" s="43">
        <f t="shared" si="0"/>
        <v>1582</v>
      </c>
      <c r="C18" s="44">
        <v>1152</v>
      </c>
      <c r="D18" s="44">
        <v>256</v>
      </c>
      <c r="E18" s="44">
        <v>174</v>
      </c>
      <c r="I18" s="42" t="s">
        <v>19</v>
      </c>
      <c r="J18" s="43">
        <f t="shared" si="1"/>
        <v>1582</v>
      </c>
      <c r="K18" s="44">
        <v>1323</v>
      </c>
      <c r="L18" s="44">
        <v>170</v>
      </c>
      <c r="M18" s="44">
        <v>61</v>
      </c>
      <c r="N18" s="44">
        <v>26</v>
      </c>
      <c r="O18" s="44">
        <v>2</v>
      </c>
    </row>
    <row r="19" spans="1:15" s="41" customFormat="1" ht="15" customHeight="1" x14ac:dyDescent="0.3">
      <c r="A19" s="42" t="s">
        <v>20</v>
      </c>
      <c r="B19" s="43">
        <f t="shared" si="0"/>
        <v>1667</v>
      </c>
      <c r="C19" s="44">
        <v>1268</v>
      </c>
      <c r="D19" s="44">
        <v>236</v>
      </c>
      <c r="E19" s="44">
        <v>163</v>
      </c>
      <c r="I19" s="42" t="s">
        <v>20</v>
      </c>
      <c r="J19" s="43">
        <f t="shared" si="1"/>
        <v>1667</v>
      </c>
      <c r="K19" s="44">
        <v>1376</v>
      </c>
      <c r="L19" s="44">
        <v>176</v>
      </c>
      <c r="M19" s="44">
        <v>68</v>
      </c>
      <c r="N19" s="44">
        <v>44</v>
      </c>
      <c r="O19" s="44">
        <v>3</v>
      </c>
    </row>
    <row r="20" spans="1:15" s="41" customFormat="1" ht="15" customHeight="1" x14ac:dyDescent="0.3">
      <c r="A20" s="42" t="s">
        <v>21</v>
      </c>
      <c r="B20" s="43">
        <f t="shared" si="0"/>
        <v>1691</v>
      </c>
      <c r="C20" s="44">
        <v>1269</v>
      </c>
      <c r="D20" s="44">
        <v>248</v>
      </c>
      <c r="E20" s="44">
        <v>174</v>
      </c>
      <c r="I20" s="42" t="s">
        <v>21</v>
      </c>
      <c r="J20" s="43">
        <f t="shared" si="1"/>
        <v>1691</v>
      </c>
      <c r="K20" s="44">
        <v>1389</v>
      </c>
      <c r="L20" s="44">
        <v>185</v>
      </c>
      <c r="M20" s="44">
        <v>79</v>
      </c>
      <c r="N20" s="44">
        <v>38</v>
      </c>
      <c r="O20" s="44">
        <v>0</v>
      </c>
    </row>
    <row r="21" spans="1:15" s="41" customFormat="1" ht="15" customHeight="1" x14ac:dyDescent="0.3">
      <c r="A21" s="42" t="s">
        <v>22</v>
      </c>
      <c r="B21" s="43">
        <f t="shared" si="0"/>
        <v>1497</v>
      </c>
      <c r="C21" s="44">
        <v>1130</v>
      </c>
      <c r="D21" s="44">
        <v>213</v>
      </c>
      <c r="E21" s="44">
        <v>154</v>
      </c>
      <c r="I21" s="42" t="s">
        <v>22</v>
      </c>
      <c r="J21" s="43">
        <f t="shared" si="1"/>
        <v>1497</v>
      </c>
      <c r="K21" s="44">
        <v>1238</v>
      </c>
      <c r="L21" s="44">
        <v>165</v>
      </c>
      <c r="M21" s="44">
        <v>57</v>
      </c>
      <c r="N21" s="44">
        <v>33</v>
      </c>
      <c r="O21" s="44">
        <v>4</v>
      </c>
    </row>
    <row r="22" spans="1:15" s="41" customFormat="1" ht="15" customHeight="1" x14ac:dyDescent="0.3">
      <c r="A22" s="42" t="s">
        <v>23</v>
      </c>
      <c r="B22" s="43">
        <f t="shared" si="0"/>
        <v>1728</v>
      </c>
      <c r="C22" s="44">
        <v>1324</v>
      </c>
      <c r="D22" s="44">
        <v>232</v>
      </c>
      <c r="E22" s="44">
        <v>172</v>
      </c>
      <c r="I22" s="42" t="s">
        <v>23</v>
      </c>
      <c r="J22" s="43">
        <f t="shared" si="1"/>
        <v>1728</v>
      </c>
      <c r="K22" s="44">
        <v>1384</v>
      </c>
      <c r="L22" s="44">
        <v>232</v>
      </c>
      <c r="M22" s="44">
        <v>88</v>
      </c>
      <c r="N22" s="44">
        <v>23</v>
      </c>
      <c r="O22" s="44">
        <v>1</v>
      </c>
    </row>
    <row r="23" spans="1:15" s="41" customFormat="1" ht="15" customHeight="1" x14ac:dyDescent="0.3">
      <c r="A23" s="42" t="s">
        <v>24</v>
      </c>
      <c r="B23" s="43">
        <f t="shared" si="0"/>
        <v>1753</v>
      </c>
      <c r="C23" s="44">
        <v>1281</v>
      </c>
      <c r="D23" s="44">
        <v>274</v>
      </c>
      <c r="E23" s="44">
        <v>198</v>
      </c>
      <c r="I23" s="42" t="s">
        <v>24</v>
      </c>
      <c r="J23" s="43">
        <f t="shared" si="1"/>
        <v>1753</v>
      </c>
      <c r="K23" s="44">
        <v>1424</v>
      </c>
      <c r="L23" s="44">
        <v>193</v>
      </c>
      <c r="M23" s="44">
        <v>86</v>
      </c>
      <c r="N23" s="44">
        <v>48</v>
      </c>
      <c r="O23" s="44">
        <v>2</v>
      </c>
    </row>
    <row r="24" spans="1:15" s="41" customFormat="1" ht="15" customHeight="1" x14ac:dyDescent="0.3">
      <c r="A24" s="42" t="s">
        <v>25</v>
      </c>
      <c r="B24" s="43">
        <f t="shared" si="0"/>
        <v>1766</v>
      </c>
      <c r="C24" s="44">
        <v>1274</v>
      </c>
      <c r="D24" s="44">
        <v>289</v>
      </c>
      <c r="E24" s="44">
        <v>203</v>
      </c>
      <c r="I24" s="42" t="s">
        <v>25</v>
      </c>
      <c r="J24" s="43">
        <f t="shared" si="1"/>
        <v>1766</v>
      </c>
      <c r="K24" s="44">
        <v>1432</v>
      </c>
      <c r="L24" s="44">
        <v>238</v>
      </c>
      <c r="M24" s="44">
        <v>70</v>
      </c>
      <c r="N24" s="44">
        <v>25</v>
      </c>
      <c r="O24" s="44">
        <v>1</v>
      </c>
    </row>
    <row r="25" spans="1:15" s="41" customFormat="1" ht="15" customHeight="1" x14ac:dyDescent="0.3">
      <c r="A25" s="42" t="s">
        <v>26</v>
      </c>
      <c r="B25" s="43">
        <f t="shared" si="0"/>
        <v>1720</v>
      </c>
      <c r="C25" s="44">
        <v>1251</v>
      </c>
      <c r="D25" s="44">
        <v>284</v>
      </c>
      <c r="E25" s="44">
        <v>185</v>
      </c>
      <c r="I25" s="42" t="s">
        <v>26</v>
      </c>
      <c r="J25" s="43">
        <f t="shared" si="1"/>
        <v>1720</v>
      </c>
      <c r="K25" s="44">
        <v>1416</v>
      </c>
      <c r="L25" s="44">
        <v>197</v>
      </c>
      <c r="M25" s="44">
        <v>73</v>
      </c>
      <c r="N25" s="44">
        <v>32</v>
      </c>
      <c r="O25" s="44">
        <v>2</v>
      </c>
    </row>
    <row r="26" spans="1:15" s="41" customFormat="1" ht="15" customHeight="1" x14ac:dyDescent="0.3">
      <c r="A26" s="42" t="s">
        <v>27</v>
      </c>
      <c r="B26" s="43">
        <f t="shared" si="0"/>
        <v>1885</v>
      </c>
      <c r="C26" s="44">
        <v>1408</v>
      </c>
      <c r="D26" s="44">
        <v>326</v>
      </c>
      <c r="E26" s="44">
        <v>151</v>
      </c>
      <c r="I26" s="42" t="s">
        <v>27</v>
      </c>
      <c r="J26" s="43">
        <f t="shared" si="1"/>
        <v>1885</v>
      </c>
      <c r="K26" s="44">
        <v>1537</v>
      </c>
      <c r="L26" s="44">
        <v>210</v>
      </c>
      <c r="M26" s="44">
        <v>101</v>
      </c>
      <c r="N26" s="44">
        <v>33</v>
      </c>
      <c r="O26" s="44">
        <v>4</v>
      </c>
    </row>
    <row r="27" spans="1:15" s="35" customFormat="1" ht="15" hidden="1" customHeight="1" x14ac:dyDescent="0.3">
      <c r="A27" s="45" t="s">
        <v>28</v>
      </c>
      <c r="B27" s="46">
        <f t="shared" si="0"/>
        <v>0</v>
      </c>
      <c r="C27" s="47"/>
      <c r="D27" s="47"/>
      <c r="E27" s="47"/>
      <c r="I27" s="45" t="s">
        <v>28</v>
      </c>
      <c r="J27" s="46">
        <f t="shared" si="1"/>
        <v>0</v>
      </c>
      <c r="K27" s="47"/>
      <c r="L27" s="47"/>
      <c r="M27" s="47"/>
      <c r="N27" s="47"/>
      <c r="O27" s="47"/>
    </row>
    <row r="28" spans="1:15" s="41" customFormat="1" ht="18.75" customHeight="1" x14ac:dyDescent="0.3">
      <c r="A28" s="34" t="s">
        <v>1</v>
      </c>
      <c r="B28" s="48">
        <f>SUM(B16:B27)</f>
        <v>18200</v>
      </c>
      <c r="C28" s="48">
        <f>SUM(C16:C27)</f>
        <v>13455</v>
      </c>
      <c r="D28" s="48">
        <f>SUM(D16:D27)</f>
        <v>2856</v>
      </c>
      <c r="E28" s="48">
        <f>SUM(E16:E27)</f>
        <v>1889</v>
      </c>
      <c r="I28" s="34" t="s">
        <v>1</v>
      </c>
      <c r="J28" s="48">
        <f t="shared" ref="J28:O28" si="2">SUM(J16:J27)</f>
        <v>18200</v>
      </c>
      <c r="K28" s="48">
        <f t="shared" si="2"/>
        <v>14859</v>
      </c>
      <c r="L28" s="48">
        <f t="shared" si="2"/>
        <v>2127</v>
      </c>
      <c r="M28" s="48">
        <f t="shared" si="2"/>
        <v>809</v>
      </c>
      <c r="N28" s="48">
        <f t="shared" si="2"/>
        <v>373</v>
      </c>
      <c r="O28" s="48">
        <f t="shared" si="2"/>
        <v>32</v>
      </c>
    </row>
    <row r="29" spans="1:15" s="41" customFormat="1" ht="15" customHeight="1" thickBot="1" x14ac:dyDescent="0.35">
      <c r="A29" s="49" t="s">
        <v>2</v>
      </c>
      <c r="B29" s="50">
        <f>+B28/$B$28</f>
        <v>1</v>
      </c>
      <c r="C29" s="50">
        <f>+C28/$B$28</f>
        <v>0.73928571428571432</v>
      </c>
      <c r="D29" s="50">
        <f>+D28/$B$28</f>
        <v>0.15692307692307692</v>
      </c>
      <c r="E29" s="50">
        <f>+E28/$B$28</f>
        <v>0.10379120879120879</v>
      </c>
      <c r="I29" s="49" t="s">
        <v>2</v>
      </c>
      <c r="J29" s="51">
        <f t="shared" ref="J29:O29" si="3">J28/$J$28</f>
        <v>1</v>
      </c>
      <c r="K29" s="51">
        <f t="shared" si="3"/>
        <v>0.81642857142857139</v>
      </c>
      <c r="L29" s="51">
        <f>L28/$J$28</f>
        <v>0.11686813186813187</v>
      </c>
      <c r="M29" s="51">
        <f t="shared" si="3"/>
        <v>4.4450549450549451E-2</v>
      </c>
      <c r="N29" s="51">
        <f t="shared" si="3"/>
        <v>2.0494505494505495E-2</v>
      </c>
      <c r="O29" s="51">
        <f t="shared" si="3"/>
        <v>1.7582417582417582E-3</v>
      </c>
    </row>
    <row r="30" spans="1:15" s="41" customFormat="1" ht="14.25" customHeight="1" x14ac:dyDescent="0.3">
      <c r="A30" s="52"/>
      <c r="K30" s="53"/>
      <c r="L30" s="54"/>
    </row>
    <row r="31" spans="1:15" ht="10.5" customHeight="1" x14ac:dyDescent="0.2">
      <c r="A31" s="55"/>
      <c r="B31" s="56"/>
    </row>
    <row r="32" spans="1:15" ht="16.5" thickBot="1" x14ac:dyDescent="0.3">
      <c r="A32" s="57" t="s">
        <v>35</v>
      </c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</row>
    <row r="33" spans="1:27" ht="10.5" customHeight="1" thickBot="1" x14ac:dyDescent="0.3">
      <c r="A33" s="58"/>
      <c r="B33" s="58"/>
      <c r="C33" s="58"/>
      <c r="D33" s="58"/>
      <c r="E33" s="58"/>
      <c r="F33" s="58"/>
      <c r="G33" s="58"/>
      <c r="H33" s="58"/>
      <c r="I33" s="58"/>
      <c r="J33" s="58"/>
      <c r="K33" s="59"/>
      <c r="L33" s="59"/>
      <c r="M33" s="59"/>
      <c r="N33" s="59"/>
      <c r="O33" s="59"/>
    </row>
    <row r="34" spans="1:27" ht="31.15" customHeight="1" x14ac:dyDescent="0.2">
      <c r="A34" s="60" t="s">
        <v>5</v>
      </c>
      <c r="B34" s="36" t="s">
        <v>1</v>
      </c>
      <c r="C34" s="61" t="s">
        <v>36</v>
      </c>
      <c r="D34" s="61" t="s">
        <v>37</v>
      </c>
      <c r="E34" s="61" t="s">
        <v>38</v>
      </c>
      <c r="F34" s="61" t="s">
        <v>39</v>
      </c>
      <c r="G34" s="61" t="s">
        <v>40</v>
      </c>
      <c r="H34" s="61" t="s">
        <v>41</v>
      </c>
      <c r="I34" s="61" t="s">
        <v>42</v>
      </c>
      <c r="J34" s="61" t="s">
        <v>43</v>
      </c>
      <c r="K34" s="62"/>
      <c r="L34" s="62"/>
      <c r="M34" s="1"/>
      <c r="N34" s="1"/>
      <c r="O34" s="1"/>
    </row>
    <row r="35" spans="1:27" ht="15" customHeight="1" x14ac:dyDescent="0.2">
      <c r="A35" s="63" t="s">
        <v>44</v>
      </c>
      <c r="B35" s="64">
        <f>SUM(C35:J35)</f>
        <v>136</v>
      </c>
      <c r="C35" s="65">
        <v>30</v>
      </c>
      <c r="D35" s="65">
        <v>31</v>
      </c>
      <c r="E35" s="65">
        <v>25</v>
      </c>
      <c r="F35" s="65">
        <v>2</v>
      </c>
      <c r="G35" s="65">
        <v>2</v>
      </c>
      <c r="H35" s="65">
        <v>5</v>
      </c>
      <c r="I35" s="65">
        <v>5</v>
      </c>
      <c r="J35" s="65">
        <v>36</v>
      </c>
      <c r="K35" s="62"/>
      <c r="L35" s="62"/>
      <c r="M35" s="1"/>
      <c r="N35" s="1"/>
      <c r="O35" s="1"/>
    </row>
    <row r="36" spans="1:27" ht="15" customHeight="1" x14ac:dyDescent="0.2">
      <c r="A36" s="66" t="s">
        <v>6</v>
      </c>
      <c r="B36" s="67">
        <f>SUM(C36:J36)</f>
        <v>10194</v>
      </c>
      <c r="C36" s="65">
        <v>1758</v>
      </c>
      <c r="D36" s="65">
        <v>3633</v>
      </c>
      <c r="E36" s="65">
        <v>2056</v>
      </c>
      <c r="F36" s="65">
        <v>260</v>
      </c>
      <c r="G36" s="65">
        <v>323</v>
      </c>
      <c r="H36" s="65">
        <v>427</v>
      </c>
      <c r="I36" s="65">
        <v>500</v>
      </c>
      <c r="J36" s="65">
        <v>1237</v>
      </c>
      <c r="K36" s="62"/>
      <c r="L36" s="62"/>
      <c r="M36" s="68"/>
      <c r="N36" s="68"/>
      <c r="O36" s="68"/>
    </row>
    <row r="37" spans="1:27" ht="15" customHeight="1" x14ac:dyDescent="0.2">
      <c r="A37" s="69" t="s">
        <v>7</v>
      </c>
      <c r="B37" s="67">
        <f>SUM(C37:J37)</f>
        <v>7113</v>
      </c>
      <c r="C37" s="65">
        <v>1299</v>
      </c>
      <c r="D37" s="65">
        <v>2501</v>
      </c>
      <c r="E37" s="65">
        <v>1400</v>
      </c>
      <c r="F37" s="65">
        <v>255</v>
      </c>
      <c r="G37" s="65">
        <v>361</v>
      </c>
      <c r="H37" s="65">
        <v>320</v>
      </c>
      <c r="I37" s="65">
        <v>362</v>
      </c>
      <c r="J37" s="65">
        <v>615</v>
      </c>
      <c r="K37" s="62"/>
      <c r="L37" s="62"/>
      <c r="M37" s="68"/>
      <c r="N37" s="68"/>
      <c r="O37" s="68"/>
    </row>
    <row r="38" spans="1:27" ht="15" customHeight="1" x14ac:dyDescent="0.2">
      <c r="A38" s="70" t="s">
        <v>8</v>
      </c>
      <c r="B38" s="71">
        <f>SUM(C38:J38)</f>
        <v>757</v>
      </c>
      <c r="C38" s="72">
        <v>169</v>
      </c>
      <c r="D38" s="72">
        <v>330</v>
      </c>
      <c r="E38" s="72">
        <v>223</v>
      </c>
      <c r="F38" s="72">
        <v>16</v>
      </c>
      <c r="G38" s="72">
        <v>11</v>
      </c>
      <c r="H38" s="72">
        <v>6</v>
      </c>
      <c r="I38" s="72">
        <v>1</v>
      </c>
      <c r="J38" s="72">
        <v>1</v>
      </c>
      <c r="K38" s="73"/>
      <c r="L38" s="73"/>
      <c r="M38" s="68"/>
      <c r="N38" s="68"/>
      <c r="O38" s="68"/>
    </row>
    <row r="39" spans="1:27" ht="18.75" customHeight="1" x14ac:dyDescent="0.2">
      <c r="A39" s="74" t="s">
        <v>1</v>
      </c>
      <c r="B39" s="75">
        <f>SUM(B35:B38)</f>
        <v>18200</v>
      </c>
      <c r="C39" s="75">
        <f t="shared" ref="C39:J39" si="4">SUM(C35:C38)</f>
        <v>3256</v>
      </c>
      <c r="D39" s="75">
        <f t="shared" si="4"/>
        <v>6495</v>
      </c>
      <c r="E39" s="75">
        <f t="shared" si="4"/>
        <v>3704</v>
      </c>
      <c r="F39" s="75">
        <f t="shared" si="4"/>
        <v>533</v>
      </c>
      <c r="G39" s="75">
        <f t="shared" si="4"/>
        <v>697</v>
      </c>
      <c r="H39" s="75">
        <f t="shared" si="4"/>
        <v>758</v>
      </c>
      <c r="I39" s="75">
        <f t="shared" si="4"/>
        <v>868</v>
      </c>
      <c r="J39" s="75">
        <f t="shared" si="4"/>
        <v>1889</v>
      </c>
      <c r="K39" s="62"/>
      <c r="L39" s="62"/>
      <c r="M39" s="68"/>
      <c r="N39" s="68"/>
      <c r="O39" s="68"/>
    </row>
    <row r="40" spans="1:27" ht="15" customHeight="1" thickBot="1" x14ac:dyDescent="0.25">
      <c r="A40" s="76" t="s">
        <v>2</v>
      </c>
      <c r="B40" s="77">
        <f t="shared" ref="B40:J40" si="5">B39/$B39</f>
        <v>1</v>
      </c>
      <c r="C40" s="77">
        <f t="shared" si="5"/>
        <v>0.1789010989010989</v>
      </c>
      <c r="D40" s="77">
        <f t="shared" si="5"/>
        <v>0.35686813186813188</v>
      </c>
      <c r="E40" s="77">
        <f t="shared" si="5"/>
        <v>0.20351648351648352</v>
      </c>
      <c r="F40" s="77">
        <f t="shared" si="5"/>
        <v>2.9285714285714286E-2</v>
      </c>
      <c r="G40" s="77">
        <f t="shared" si="5"/>
        <v>3.8296703296703295E-2</v>
      </c>
      <c r="H40" s="77">
        <f t="shared" si="5"/>
        <v>4.164835164835165E-2</v>
      </c>
      <c r="I40" s="77">
        <f t="shared" si="5"/>
        <v>4.7692307692307694E-2</v>
      </c>
      <c r="J40" s="77">
        <f t="shared" si="5"/>
        <v>0.10379120879120879</v>
      </c>
      <c r="K40" s="78"/>
      <c r="L40" s="78"/>
      <c r="M40" s="68"/>
      <c r="N40" s="68"/>
      <c r="O40" s="68"/>
    </row>
    <row r="41" spans="1:27" ht="15" customHeight="1" x14ac:dyDescent="0.2">
      <c r="A41" s="79"/>
      <c r="B41" s="80"/>
      <c r="C41" s="80"/>
      <c r="D41" s="80"/>
      <c r="E41" s="80"/>
      <c r="F41" s="80"/>
      <c r="G41" s="80"/>
      <c r="H41" s="80"/>
      <c r="I41" s="80"/>
      <c r="J41" s="80"/>
      <c r="K41" s="78"/>
      <c r="L41" s="78"/>
      <c r="M41" s="68"/>
      <c r="N41" s="68"/>
      <c r="O41" s="68"/>
      <c r="AA41" s="81"/>
    </row>
    <row r="42" spans="1:27" ht="15" customHeight="1" x14ac:dyDescent="0.2">
      <c r="A42" s="79"/>
      <c r="B42" s="80"/>
      <c r="C42" s="80"/>
      <c r="D42" s="80"/>
      <c r="E42" s="80"/>
      <c r="F42" s="80"/>
      <c r="G42" s="80"/>
      <c r="H42" s="80"/>
      <c r="I42" s="80"/>
      <c r="J42" s="80"/>
      <c r="K42" s="78"/>
      <c r="L42" s="78"/>
      <c r="M42" s="68"/>
      <c r="N42" s="68"/>
      <c r="O42" s="68"/>
      <c r="AA42" s="8"/>
    </row>
    <row r="43" spans="1:27" ht="15" customHeight="1" x14ac:dyDescent="0.2">
      <c r="A43" s="79"/>
      <c r="B43" s="80"/>
      <c r="C43" s="80"/>
      <c r="D43" s="80"/>
      <c r="E43" s="80"/>
      <c r="F43" s="80"/>
      <c r="G43" s="80"/>
      <c r="H43" s="80"/>
      <c r="I43" s="80"/>
      <c r="J43" s="80"/>
      <c r="K43" s="78"/>
      <c r="L43" s="78"/>
      <c r="M43" s="68"/>
      <c r="N43" s="68"/>
      <c r="O43" s="68"/>
      <c r="AA43" s="8"/>
    </row>
    <row r="44" spans="1:27" ht="15" customHeight="1" x14ac:dyDescent="0.2">
      <c r="A44" s="79"/>
      <c r="B44" s="80"/>
      <c r="C44" s="80"/>
      <c r="D44" s="80"/>
      <c r="E44" s="80"/>
      <c r="F44" s="80"/>
      <c r="G44" s="80"/>
      <c r="H44" s="80"/>
      <c r="I44" s="80"/>
      <c r="J44" s="80"/>
      <c r="K44" s="78"/>
      <c r="L44" s="78"/>
      <c r="M44" s="68"/>
      <c r="N44" s="68"/>
      <c r="O44" s="68"/>
      <c r="AA44" s="8"/>
    </row>
    <row r="45" spans="1:27" ht="15" customHeight="1" x14ac:dyDescent="0.2">
      <c r="A45" s="55"/>
      <c r="B45" s="80"/>
      <c r="AA45" s="8"/>
    </row>
    <row r="46" spans="1:27" ht="15" customHeight="1" x14ac:dyDescent="0.2">
      <c r="A46" s="55"/>
      <c r="B46" s="56"/>
      <c r="AA46" s="8"/>
    </row>
    <row r="47" spans="1:27" ht="15" customHeight="1" thickBot="1" x14ac:dyDescent="0.3">
      <c r="A47" s="57" t="s">
        <v>47</v>
      </c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AA47" s="8"/>
    </row>
    <row r="48" spans="1:27" ht="10.5" customHeight="1" x14ac:dyDescent="0.2">
      <c r="A48" s="55"/>
      <c r="B48" s="56"/>
      <c r="AA48" s="8"/>
    </row>
    <row r="49" spans="1:27" ht="13.9" customHeight="1" x14ac:dyDescent="0.2">
      <c r="A49" s="102" t="s">
        <v>46</v>
      </c>
      <c r="B49" s="103" t="s">
        <v>1</v>
      </c>
      <c r="C49" s="103" t="s">
        <v>80</v>
      </c>
      <c r="D49" s="103"/>
      <c r="E49" s="103"/>
      <c r="F49" s="103" t="s">
        <v>1</v>
      </c>
      <c r="G49" s="103" t="s">
        <v>81</v>
      </c>
      <c r="H49" s="103"/>
      <c r="I49" s="103"/>
      <c r="J49" s="103" t="s">
        <v>1</v>
      </c>
      <c r="K49" s="103" t="s">
        <v>82</v>
      </c>
      <c r="L49" s="103"/>
      <c r="M49" s="103"/>
      <c r="N49" s="103" t="s">
        <v>83</v>
      </c>
      <c r="O49" s="104"/>
      <c r="AA49" s="8"/>
    </row>
    <row r="50" spans="1:27" ht="15" customHeight="1" x14ac:dyDescent="0.2">
      <c r="A50" s="102"/>
      <c r="B50" s="103"/>
      <c r="C50" s="2" t="s">
        <v>3</v>
      </c>
      <c r="D50" s="2" t="s">
        <v>4</v>
      </c>
      <c r="E50" s="2" t="s">
        <v>45</v>
      </c>
      <c r="F50" s="103"/>
      <c r="G50" s="3" t="s">
        <v>3</v>
      </c>
      <c r="H50" s="3" t="s">
        <v>4</v>
      </c>
      <c r="I50" s="3" t="s">
        <v>45</v>
      </c>
      <c r="J50" s="103"/>
      <c r="K50" s="3" t="s">
        <v>3</v>
      </c>
      <c r="L50" s="3" t="s">
        <v>4</v>
      </c>
      <c r="M50" s="3" t="s">
        <v>45</v>
      </c>
      <c r="N50" s="103"/>
      <c r="O50" s="104"/>
      <c r="AA50" s="8"/>
    </row>
    <row r="51" spans="1:27" ht="15" customHeight="1" x14ac:dyDescent="0.2">
      <c r="A51" s="82" t="s">
        <v>17</v>
      </c>
      <c r="B51" s="83">
        <f t="shared" ref="B51:B62" si="6">C51+D51+E51</f>
        <v>4</v>
      </c>
      <c r="C51" s="65">
        <v>4</v>
      </c>
      <c r="D51" s="65">
        <v>0</v>
      </c>
      <c r="E51" s="84">
        <v>0</v>
      </c>
      <c r="F51" s="83">
        <f t="shared" ref="F51:F55" si="7">G51+H51+I51</f>
        <v>35</v>
      </c>
      <c r="G51" s="65">
        <v>15</v>
      </c>
      <c r="H51" s="65">
        <v>9</v>
      </c>
      <c r="I51" s="84">
        <v>11</v>
      </c>
      <c r="J51" s="83">
        <f t="shared" ref="J51:J61" si="8">K51+L51</f>
        <v>0</v>
      </c>
      <c r="K51" s="65">
        <v>0</v>
      </c>
      <c r="L51" s="65">
        <v>0</v>
      </c>
      <c r="M51" s="84">
        <v>0</v>
      </c>
      <c r="N51" s="83">
        <v>7</v>
      </c>
      <c r="O51" s="85"/>
      <c r="AA51" s="8"/>
    </row>
    <row r="52" spans="1:27" ht="15" customHeight="1" x14ac:dyDescent="0.2">
      <c r="A52" s="69" t="s">
        <v>18</v>
      </c>
      <c r="B52" s="67">
        <f t="shared" si="6"/>
        <v>3</v>
      </c>
      <c r="C52" s="65">
        <v>2</v>
      </c>
      <c r="D52" s="65">
        <v>0</v>
      </c>
      <c r="E52" s="84">
        <v>1</v>
      </c>
      <c r="F52" s="67">
        <f t="shared" si="7"/>
        <v>39</v>
      </c>
      <c r="G52" s="65">
        <v>10</v>
      </c>
      <c r="H52" s="65">
        <v>3</v>
      </c>
      <c r="I52" s="84">
        <v>26</v>
      </c>
      <c r="J52" s="83">
        <f t="shared" si="8"/>
        <v>1</v>
      </c>
      <c r="K52" s="65">
        <v>0</v>
      </c>
      <c r="L52" s="65">
        <v>1</v>
      </c>
      <c r="M52" s="84">
        <v>0</v>
      </c>
      <c r="N52" s="67">
        <v>5</v>
      </c>
      <c r="O52" s="85"/>
      <c r="AA52" s="8"/>
    </row>
    <row r="53" spans="1:27" ht="15" customHeight="1" x14ac:dyDescent="0.2">
      <c r="A53" s="69" t="s">
        <v>19</v>
      </c>
      <c r="B53" s="67">
        <f t="shared" si="6"/>
        <v>3</v>
      </c>
      <c r="C53" s="65">
        <v>3</v>
      </c>
      <c r="D53" s="65">
        <v>0</v>
      </c>
      <c r="E53" s="84">
        <v>0</v>
      </c>
      <c r="F53" s="67">
        <f t="shared" si="7"/>
        <v>47</v>
      </c>
      <c r="G53" s="65">
        <v>15</v>
      </c>
      <c r="H53" s="65">
        <v>20</v>
      </c>
      <c r="I53" s="84">
        <v>12</v>
      </c>
      <c r="J53" s="83">
        <f t="shared" si="8"/>
        <v>0</v>
      </c>
      <c r="K53" s="65">
        <v>0</v>
      </c>
      <c r="L53" s="65">
        <v>0</v>
      </c>
      <c r="M53" s="84">
        <v>0</v>
      </c>
      <c r="N53" s="67">
        <v>6</v>
      </c>
      <c r="O53" s="85"/>
      <c r="AA53" s="8"/>
    </row>
    <row r="54" spans="1:27" ht="15" customHeight="1" x14ac:dyDescent="0.2">
      <c r="A54" s="69" t="s">
        <v>20</v>
      </c>
      <c r="B54" s="67">
        <f t="shared" si="6"/>
        <v>6</v>
      </c>
      <c r="C54" s="65">
        <v>5</v>
      </c>
      <c r="D54" s="65">
        <v>1</v>
      </c>
      <c r="E54" s="84">
        <v>0</v>
      </c>
      <c r="F54" s="67">
        <f t="shared" si="7"/>
        <v>43</v>
      </c>
      <c r="G54" s="65">
        <v>11</v>
      </c>
      <c r="H54" s="65">
        <v>15</v>
      </c>
      <c r="I54" s="84">
        <v>17</v>
      </c>
      <c r="J54" s="83">
        <f t="shared" si="8"/>
        <v>3</v>
      </c>
      <c r="K54" s="65">
        <v>0</v>
      </c>
      <c r="L54" s="65">
        <v>3</v>
      </c>
      <c r="M54" s="84">
        <v>0</v>
      </c>
      <c r="N54" s="67">
        <v>1</v>
      </c>
      <c r="O54" s="85"/>
      <c r="AA54" s="8"/>
    </row>
    <row r="55" spans="1:27" ht="15" customHeight="1" x14ac:dyDescent="0.2">
      <c r="A55" s="69" t="s">
        <v>21</v>
      </c>
      <c r="B55" s="67">
        <f t="shared" si="6"/>
        <v>4</v>
      </c>
      <c r="C55" s="65">
        <v>2</v>
      </c>
      <c r="D55" s="65">
        <v>2</v>
      </c>
      <c r="E55" s="84">
        <v>0</v>
      </c>
      <c r="F55" s="67">
        <f t="shared" si="7"/>
        <v>50</v>
      </c>
      <c r="G55" s="65">
        <v>22</v>
      </c>
      <c r="H55" s="65">
        <v>13</v>
      </c>
      <c r="I55" s="84">
        <v>15</v>
      </c>
      <c r="J55" s="83">
        <f t="shared" si="8"/>
        <v>0</v>
      </c>
      <c r="K55" s="65">
        <v>0</v>
      </c>
      <c r="L55" s="65">
        <v>0</v>
      </c>
      <c r="M55" s="84">
        <v>0</v>
      </c>
      <c r="N55" s="67">
        <v>6</v>
      </c>
      <c r="O55" s="85"/>
      <c r="AA55" s="8"/>
    </row>
    <row r="56" spans="1:27" ht="15" customHeight="1" x14ac:dyDescent="0.2">
      <c r="A56" s="69" t="s">
        <v>22</v>
      </c>
      <c r="B56" s="67">
        <f t="shared" si="6"/>
        <v>6</v>
      </c>
      <c r="C56" s="65">
        <v>5</v>
      </c>
      <c r="D56" s="65">
        <v>1</v>
      </c>
      <c r="E56" s="84">
        <v>0</v>
      </c>
      <c r="F56" s="67">
        <f t="shared" ref="F56:F61" si="9">G56+H56+I56</f>
        <v>40</v>
      </c>
      <c r="G56" s="65">
        <v>18</v>
      </c>
      <c r="H56" s="65">
        <v>10</v>
      </c>
      <c r="I56" s="84">
        <v>12</v>
      </c>
      <c r="J56" s="83">
        <f t="shared" si="8"/>
        <v>2</v>
      </c>
      <c r="K56" s="65">
        <v>0</v>
      </c>
      <c r="L56" s="65">
        <v>2</v>
      </c>
      <c r="M56" s="84">
        <v>0</v>
      </c>
      <c r="N56" s="67">
        <v>11</v>
      </c>
      <c r="O56" s="85"/>
      <c r="AA56" s="8"/>
    </row>
    <row r="57" spans="1:27" ht="15" customHeight="1" x14ac:dyDescent="0.2">
      <c r="A57" s="69" t="s">
        <v>23</v>
      </c>
      <c r="B57" s="67">
        <f t="shared" si="6"/>
        <v>9</v>
      </c>
      <c r="C57" s="65">
        <v>8</v>
      </c>
      <c r="D57" s="65">
        <v>0</v>
      </c>
      <c r="E57" s="84">
        <v>1</v>
      </c>
      <c r="F57" s="67">
        <f t="shared" si="9"/>
        <v>47</v>
      </c>
      <c r="G57" s="65">
        <v>11</v>
      </c>
      <c r="H57" s="65">
        <v>10</v>
      </c>
      <c r="I57" s="84">
        <v>26</v>
      </c>
      <c r="J57" s="83">
        <f t="shared" si="8"/>
        <v>6</v>
      </c>
      <c r="K57" s="65">
        <v>4</v>
      </c>
      <c r="L57" s="65">
        <v>2</v>
      </c>
      <c r="M57" s="84">
        <v>0</v>
      </c>
      <c r="N57" s="67">
        <v>5</v>
      </c>
      <c r="O57" s="85"/>
      <c r="AA57" s="8"/>
    </row>
    <row r="58" spans="1:27" ht="15" customHeight="1" x14ac:dyDescent="0.2">
      <c r="A58" s="69" t="s">
        <v>24</v>
      </c>
      <c r="B58" s="67">
        <f t="shared" si="6"/>
        <v>1</v>
      </c>
      <c r="C58" s="65">
        <v>1</v>
      </c>
      <c r="D58" s="65">
        <v>0</v>
      </c>
      <c r="E58" s="84">
        <v>0</v>
      </c>
      <c r="F58" s="67">
        <f t="shared" si="9"/>
        <v>43</v>
      </c>
      <c r="G58" s="65">
        <v>14</v>
      </c>
      <c r="H58" s="65">
        <v>18</v>
      </c>
      <c r="I58" s="84">
        <v>11</v>
      </c>
      <c r="J58" s="83">
        <f t="shared" si="8"/>
        <v>4</v>
      </c>
      <c r="K58" s="65">
        <v>1</v>
      </c>
      <c r="L58" s="65">
        <v>3</v>
      </c>
      <c r="M58" s="84">
        <v>0</v>
      </c>
      <c r="N58" s="67">
        <v>6</v>
      </c>
      <c r="O58" s="85"/>
      <c r="AA58" s="8"/>
    </row>
    <row r="59" spans="1:27" ht="15" customHeight="1" x14ac:dyDescent="0.2">
      <c r="A59" s="69" t="s">
        <v>77</v>
      </c>
      <c r="B59" s="67">
        <f t="shared" si="6"/>
        <v>9</v>
      </c>
      <c r="C59" s="65">
        <v>8</v>
      </c>
      <c r="D59" s="65">
        <v>1</v>
      </c>
      <c r="E59" s="84">
        <v>0</v>
      </c>
      <c r="F59" s="67">
        <f t="shared" si="9"/>
        <v>49</v>
      </c>
      <c r="G59" s="65">
        <v>16</v>
      </c>
      <c r="H59" s="65">
        <v>18</v>
      </c>
      <c r="I59" s="84">
        <v>15</v>
      </c>
      <c r="J59" s="83">
        <f t="shared" si="8"/>
        <v>4</v>
      </c>
      <c r="K59" s="65">
        <v>0</v>
      </c>
      <c r="L59" s="65">
        <v>4</v>
      </c>
      <c r="M59" s="84">
        <v>0</v>
      </c>
      <c r="N59" s="67">
        <v>3</v>
      </c>
      <c r="O59" s="85"/>
      <c r="AA59" s="8"/>
    </row>
    <row r="60" spans="1:27" ht="15" customHeight="1" x14ac:dyDescent="0.2">
      <c r="A60" s="69" t="s">
        <v>26</v>
      </c>
      <c r="B60" s="67">
        <f t="shared" si="6"/>
        <v>11</v>
      </c>
      <c r="C60" s="65">
        <v>10</v>
      </c>
      <c r="D60" s="65">
        <v>1</v>
      </c>
      <c r="E60" s="84">
        <v>0</v>
      </c>
      <c r="F60" s="67">
        <f t="shared" si="9"/>
        <v>49</v>
      </c>
      <c r="G60" s="65">
        <v>14</v>
      </c>
      <c r="H60" s="65">
        <v>15</v>
      </c>
      <c r="I60" s="84">
        <v>20</v>
      </c>
      <c r="J60" s="83">
        <f t="shared" si="8"/>
        <v>5</v>
      </c>
      <c r="K60" s="65">
        <v>1</v>
      </c>
      <c r="L60" s="65">
        <v>4</v>
      </c>
      <c r="M60" s="84">
        <v>0</v>
      </c>
      <c r="N60" s="67">
        <v>2</v>
      </c>
      <c r="O60" s="85"/>
    </row>
    <row r="61" spans="1:27" ht="15" customHeight="1" x14ac:dyDescent="0.2">
      <c r="A61" s="69" t="s">
        <v>27</v>
      </c>
      <c r="B61" s="67">
        <f t="shared" si="6"/>
        <v>10</v>
      </c>
      <c r="C61" s="65">
        <v>8</v>
      </c>
      <c r="D61" s="65">
        <v>2</v>
      </c>
      <c r="E61" s="84">
        <v>0</v>
      </c>
      <c r="F61" s="67">
        <f t="shared" si="9"/>
        <v>39</v>
      </c>
      <c r="G61" s="65">
        <v>22</v>
      </c>
      <c r="H61" s="65">
        <v>14</v>
      </c>
      <c r="I61" s="84">
        <v>3</v>
      </c>
      <c r="J61" s="83">
        <f t="shared" si="8"/>
        <v>13</v>
      </c>
      <c r="K61" s="65">
        <v>3</v>
      </c>
      <c r="L61" s="65">
        <v>10</v>
      </c>
      <c r="M61" s="84">
        <v>0</v>
      </c>
      <c r="N61" s="67">
        <v>6</v>
      </c>
      <c r="O61" s="85"/>
    </row>
    <row r="62" spans="1:27" s="88" customFormat="1" ht="15" hidden="1" customHeight="1" x14ac:dyDescent="0.2">
      <c r="A62" s="70" t="s">
        <v>28</v>
      </c>
      <c r="B62" s="67">
        <f t="shared" si="6"/>
        <v>0</v>
      </c>
      <c r="C62" s="72"/>
      <c r="D62" s="72"/>
      <c r="E62" s="86"/>
      <c r="F62" s="71"/>
      <c r="G62" s="72">
        <v>0</v>
      </c>
      <c r="H62" s="72">
        <v>0</v>
      </c>
      <c r="I62" s="86">
        <v>0</v>
      </c>
      <c r="J62" s="87"/>
      <c r="K62" s="72">
        <v>0</v>
      </c>
      <c r="L62" s="72">
        <v>0</v>
      </c>
      <c r="M62" s="86">
        <v>0</v>
      </c>
      <c r="N62" s="71"/>
      <c r="O62" s="85"/>
    </row>
    <row r="63" spans="1:27" ht="15" customHeight="1" x14ac:dyDescent="0.2">
      <c r="A63" s="89" t="s">
        <v>1</v>
      </c>
      <c r="B63" s="75">
        <f t="shared" ref="B63:N63" si="10">SUM(B51:B62)</f>
        <v>66</v>
      </c>
      <c r="C63" s="75">
        <f t="shared" si="10"/>
        <v>56</v>
      </c>
      <c r="D63" s="75">
        <f t="shared" si="10"/>
        <v>8</v>
      </c>
      <c r="E63" s="75">
        <f t="shared" si="10"/>
        <v>2</v>
      </c>
      <c r="F63" s="75">
        <f t="shared" si="10"/>
        <v>481</v>
      </c>
      <c r="G63" s="75">
        <f t="shared" si="10"/>
        <v>168</v>
      </c>
      <c r="H63" s="75">
        <f t="shared" si="10"/>
        <v>145</v>
      </c>
      <c r="I63" s="75">
        <f t="shared" si="10"/>
        <v>168</v>
      </c>
      <c r="J63" s="75">
        <f t="shared" si="10"/>
        <v>38</v>
      </c>
      <c r="K63" s="75">
        <f t="shared" si="10"/>
        <v>9</v>
      </c>
      <c r="L63" s="75">
        <f t="shared" si="10"/>
        <v>29</v>
      </c>
      <c r="M63" s="75">
        <f t="shared" si="10"/>
        <v>0</v>
      </c>
      <c r="N63" s="75">
        <f t="shared" si="10"/>
        <v>58</v>
      </c>
      <c r="O63" s="90"/>
    </row>
    <row r="64" spans="1:27" ht="15" customHeight="1" thickBot="1" x14ac:dyDescent="0.25">
      <c r="A64" s="91" t="s">
        <v>2</v>
      </c>
      <c r="B64" s="77">
        <f>B63/$B$63</f>
        <v>1</v>
      </c>
      <c r="C64" s="77">
        <f>C63/$B$63</f>
        <v>0.84848484848484851</v>
      </c>
      <c r="D64" s="77">
        <f>D63/$B$63</f>
        <v>0.12121212121212122</v>
      </c>
      <c r="E64" s="77">
        <f>E63/$B$63</f>
        <v>3.0303030303030304E-2</v>
      </c>
      <c r="F64" s="77">
        <f>F63/$F$63</f>
        <v>1</v>
      </c>
      <c r="G64" s="77">
        <f>G63/$F$63</f>
        <v>0.34927234927234929</v>
      </c>
      <c r="H64" s="77">
        <f>H63/$F$63</f>
        <v>0.30145530145530147</v>
      </c>
      <c r="I64" s="77">
        <f>I63/$F$63</f>
        <v>0.34927234927234929</v>
      </c>
      <c r="J64" s="77">
        <f>J63/$J$63</f>
        <v>1</v>
      </c>
      <c r="K64" s="77">
        <f>K63/$J$63</f>
        <v>0.23684210526315788</v>
      </c>
      <c r="L64" s="77">
        <f>L63/$J$63</f>
        <v>0.76315789473684215</v>
      </c>
      <c r="M64" s="77">
        <f>M63/$J$63</f>
        <v>0</v>
      </c>
      <c r="N64" s="77">
        <f>N63/$N$63</f>
        <v>1</v>
      </c>
      <c r="O64" s="80"/>
    </row>
    <row r="65" spans="1:15" ht="15" customHeight="1" x14ac:dyDescent="0.2">
      <c r="A65" s="55" t="s">
        <v>78</v>
      </c>
      <c r="B65" s="56"/>
    </row>
    <row r="66" spans="1:15" ht="15" customHeight="1" x14ac:dyDescent="0.2">
      <c r="A66" s="55" t="s">
        <v>79</v>
      </c>
      <c r="B66" s="56"/>
    </row>
    <row r="67" spans="1:15" ht="15" customHeight="1" x14ac:dyDescent="0.2">
      <c r="A67" s="55" t="s">
        <v>84</v>
      </c>
      <c r="B67" s="56"/>
    </row>
    <row r="68" spans="1:15" ht="15" customHeight="1" x14ac:dyDescent="0.2">
      <c r="A68" s="55" t="s">
        <v>85</v>
      </c>
      <c r="B68" s="56"/>
    </row>
    <row r="69" spans="1:15" ht="15" customHeight="1" x14ac:dyDescent="0.2">
      <c r="A69" s="55"/>
      <c r="B69" s="56"/>
    </row>
    <row r="70" spans="1:15" ht="15" customHeight="1" thickBot="1" x14ac:dyDescent="0.3">
      <c r="A70" s="57" t="s">
        <v>74</v>
      </c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</row>
    <row r="71" spans="1:15" ht="10.5" customHeight="1" x14ac:dyDescent="0.2">
      <c r="A71" s="55"/>
      <c r="B71" s="56"/>
    </row>
    <row r="72" spans="1:15" ht="13.9" customHeight="1" x14ac:dyDescent="0.2">
      <c r="A72" s="102" t="s">
        <v>46</v>
      </c>
      <c r="B72" s="103" t="s">
        <v>1</v>
      </c>
      <c r="C72" s="103" t="s">
        <v>49</v>
      </c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92"/>
    </row>
    <row r="73" spans="1:15" ht="16.5" x14ac:dyDescent="0.2">
      <c r="A73" s="102"/>
      <c r="B73" s="103"/>
      <c r="C73" s="105" t="s">
        <v>48</v>
      </c>
      <c r="D73" s="105"/>
      <c r="E73" s="106"/>
      <c r="F73" s="107" t="s">
        <v>6</v>
      </c>
      <c r="G73" s="105"/>
      <c r="H73" s="106"/>
      <c r="I73" s="107" t="s">
        <v>7</v>
      </c>
      <c r="J73" s="105"/>
      <c r="K73" s="106"/>
      <c r="L73" s="105" t="s">
        <v>8</v>
      </c>
      <c r="M73" s="105"/>
      <c r="N73" s="105"/>
      <c r="O73" s="92"/>
    </row>
    <row r="74" spans="1:15" ht="26.45" customHeight="1" x14ac:dyDescent="0.2">
      <c r="A74" s="102"/>
      <c r="B74" s="103"/>
      <c r="C74" s="2" t="s">
        <v>75</v>
      </c>
      <c r="D74" s="2" t="s">
        <v>76</v>
      </c>
      <c r="E74" s="4" t="s">
        <v>86</v>
      </c>
      <c r="F74" s="2" t="s">
        <v>75</v>
      </c>
      <c r="G74" s="2" t="s">
        <v>76</v>
      </c>
      <c r="H74" s="4" t="s">
        <v>86</v>
      </c>
      <c r="I74" s="2" t="s">
        <v>75</v>
      </c>
      <c r="J74" s="2" t="s">
        <v>76</v>
      </c>
      <c r="K74" s="4" t="s">
        <v>86</v>
      </c>
      <c r="L74" s="2" t="s">
        <v>75</v>
      </c>
      <c r="M74" s="2" t="s">
        <v>76</v>
      </c>
      <c r="N74" s="4" t="s">
        <v>86</v>
      </c>
      <c r="O74" s="92"/>
    </row>
    <row r="75" spans="1:15" ht="15" customHeight="1" x14ac:dyDescent="0.2">
      <c r="A75" s="82" t="s">
        <v>17</v>
      </c>
      <c r="B75" s="83">
        <f>SUM(C75:N75)</f>
        <v>1479</v>
      </c>
      <c r="C75" s="65">
        <v>1</v>
      </c>
      <c r="D75" s="65">
        <v>13</v>
      </c>
      <c r="E75" s="84">
        <v>0</v>
      </c>
      <c r="F75" s="65">
        <v>72</v>
      </c>
      <c r="G75" s="65">
        <v>748</v>
      </c>
      <c r="H75" s="84">
        <v>4</v>
      </c>
      <c r="I75" s="65">
        <v>67</v>
      </c>
      <c r="J75" s="65">
        <v>534</v>
      </c>
      <c r="K75" s="84">
        <v>0</v>
      </c>
      <c r="L75" s="65">
        <v>0</v>
      </c>
      <c r="M75" s="65">
        <v>15</v>
      </c>
      <c r="N75" s="65">
        <v>25</v>
      </c>
      <c r="O75" s="93"/>
    </row>
    <row r="76" spans="1:15" ht="15" customHeight="1" x14ac:dyDescent="0.2">
      <c r="A76" s="69" t="s">
        <v>18</v>
      </c>
      <c r="B76" s="83">
        <f t="shared" ref="B76:B86" si="11">SUM(C76:N76)</f>
        <v>1432</v>
      </c>
      <c r="C76" s="65">
        <v>0</v>
      </c>
      <c r="D76" s="65">
        <v>14</v>
      </c>
      <c r="E76" s="84">
        <v>1</v>
      </c>
      <c r="F76" s="65">
        <v>63</v>
      </c>
      <c r="G76" s="65">
        <v>752</v>
      </c>
      <c r="H76" s="84">
        <v>6</v>
      </c>
      <c r="I76" s="65">
        <v>47</v>
      </c>
      <c r="J76" s="65">
        <v>489</v>
      </c>
      <c r="K76" s="84">
        <v>1</v>
      </c>
      <c r="L76" s="65">
        <v>0</v>
      </c>
      <c r="M76" s="65">
        <v>23</v>
      </c>
      <c r="N76" s="65">
        <v>36</v>
      </c>
      <c r="O76" s="93"/>
    </row>
    <row r="77" spans="1:15" ht="15" customHeight="1" x14ac:dyDescent="0.2">
      <c r="A77" s="94" t="s">
        <v>19</v>
      </c>
      <c r="B77" s="83">
        <f t="shared" si="11"/>
        <v>1582</v>
      </c>
      <c r="C77" s="65">
        <v>2</v>
      </c>
      <c r="D77" s="65">
        <v>14</v>
      </c>
      <c r="E77" s="84">
        <v>0</v>
      </c>
      <c r="F77" s="65">
        <v>73</v>
      </c>
      <c r="G77" s="65">
        <v>808</v>
      </c>
      <c r="H77" s="84">
        <v>1</v>
      </c>
      <c r="I77" s="65">
        <v>65</v>
      </c>
      <c r="J77" s="65">
        <v>558</v>
      </c>
      <c r="K77" s="84">
        <v>1</v>
      </c>
      <c r="L77" s="65">
        <v>0</v>
      </c>
      <c r="M77" s="65">
        <v>28</v>
      </c>
      <c r="N77" s="65">
        <v>32</v>
      </c>
      <c r="O77" s="93"/>
    </row>
    <row r="78" spans="1:15" ht="15" customHeight="1" x14ac:dyDescent="0.2">
      <c r="A78" s="69" t="s">
        <v>20</v>
      </c>
      <c r="B78" s="83">
        <f t="shared" si="11"/>
        <v>1667</v>
      </c>
      <c r="C78" s="65">
        <v>1</v>
      </c>
      <c r="D78" s="65">
        <v>18</v>
      </c>
      <c r="E78" s="84">
        <v>0</v>
      </c>
      <c r="F78" s="65">
        <v>64</v>
      </c>
      <c r="G78" s="65">
        <v>881</v>
      </c>
      <c r="H78" s="84">
        <v>0</v>
      </c>
      <c r="I78" s="65">
        <v>51</v>
      </c>
      <c r="J78" s="65">
        <v>583</v>
      </c>
      <c r="K78" s="84">
        <v>1</v>
      </c>
      <c r="L78" s="65">
        <v>0</v>
      </c>
      <c r="M78" s="65">
        <v>36</v>
      </c>
      <c r="N78" s="65">
        <v>32</v>
      </c>
      <c r="O78" s="93"/>
    </row>
    <row r="79" spans="1:15" ht="15" customHeight="1" x14ac:dyDescent="0.2">
      <c r="A79" s="94" t="s">
        <v>21</v>
      </c>
      <c r="B79" s="83">
        <f t="shared" si="11"/>
        <v>1691</v>
      </c>
      <c r="C79" s="65">
        <v>1</v>
      </c>
      <c r="D79" s="65">
        <v>13</v>
      </c>
      <c r="E79" s="84">
        <v>0</v>
      </c>
      <c r="F79" s="65">
        <v>69</v>
      </c>
      <c r="G79" s="65">
        <v>888</v>
      </c>
      <c r="H79" s="84">
        <v>0</v>
      </c>
      <c r="I79" s="65">
        <v>57</v>
      </c>
      <c r="J79" s="65">
        <v>577</v>
      </c>
      <c r="K79" s="84">
        <v>2</v>
      </c>
      <c r="L79" s="65">
        <v>0</v>
      </c>
      <c r="M79" s="65">
        <v>39</v>
      </c>
      <c r="N79" s="65">
        <v>45</v>
      </c>
      <c r="O79" s="93"/>
    </row>
    <row r="80" spans="1:15" ht="15" customHeight="1" x14ac:dyDescent="0.2">
      <c r="A80" s="69" t="s">
        <v>22</v>
      </c>
      <c r="B80" s="83">
        <f t="shared" si="11"/>
        <v>1497</v>
      </c>
      <c r="C80" s="65">
        <v>0</v>
      </c>
      <c r="D80" s="65">
        <v>8</v>
      </c>
      <c r="E80" s="84">
        <v>0</v>
      </c>
      <c r="F80" s="65">
        <v>60</v>
      </c>
      <c r="G80" s="65">
        <v>776</v>
      </c>
      <c r="H80" s="84">
        <v>3</v>
      </c>
      <c r="I80" s="65">
        <v>35</v>
      </c>
      <c r="J80" s="65">
        <v>546</v>
      </c>
      <c r="K80" s="84">
        <v>2</v>
      </c>
      <c r="L80" s="65">
        <v>2</v>
      </c>
      <c r="M80" s="65">
        <v>28</v>
      </c>
      <c r="N80" s="65">
        <v>37</v>
      </c>
      <c r="O80" s="93"/>
    </row>
    <row r="81" spans="1:15" ht="15" customHeight="1" x14ac:dyDescent="0.2">
      <c r="A81" s="69" t="s">
        <v>23</v>
      </c>
      <c r="B81" s="83">
        <f t="shared" si="11"/>
        <v>1728</v>
      </c>
      <c r="C81" s="65">
        <v>1</v>
      </c>
      <c r="D81" s="65">
        <v>8</v>
      </c>
      <c r="E81" s="84">
        <v>0</v>
      </c>
      <c r="F81" s="65">
        <v>79</v>
      </c>
      <c r="G81" s="65">
        <v>888</v>
      </c>
      <c r="H81" s="84">
        <v>1</v>
      </c>
      <c r="I81" s="65">
        <v>64</v>
      </c>
      <c r="J81" s="65">
        <v>619</v>
      </c>
      <c r="K81" s="84">
        <v>0</v>
      </c>
      <c r="L81" s="65">
        <v>0</v>
      </c>
      <c r="M81" s="65">
        <v>17</v>
      </c>
      <c r="N81" s="65">
        <v>51</v>
      </c>
      <c r="O81" s="93"/>
    </row>
    <row r="82" spans="1:15" ht="15" customHeight="1" x14ac:dyDescent="0.2">
      <c r="A82" s="69" t="s">
        <v>24</v>
      </c>
      <c r="B82" s="83">
        <f t="shared" si="11"/>
        <v>1753</v>
      </c>
      <c r="C82" s="65">
        <v>1</v>
      </c>
      <c r="D82" s="65">
        <v>6</v>
      </c>
      <c r="E82" s="84">
        <v>0</v>
      </c>
      <c r="F82" s="65">
        <v>91</v>
      </c>
      <c r="G82" s="65">
        <v>922</v>
      </c>
      <c r="H82" s="84">
        <v>0</v>
      </c>
      <c r="I82" s="65">
        <v>57</v>
      </c>
      <c r="J82" s="65">
        <v>594</v>
      </c>
      <c r="K82" s="84">
        <v>3</v>
      </c>
      <c r="L82" s="65">
        <v>0</v>
      </c>
      <c r="M82" s="65">
        <v>32</v>
      </c>
      <c r="N82" s="65">
        <v>47</v>
      </c>
      <c r="O82" s="93"/>
    </row>
    <row r="83" spans="1:15" ht="15" customHeight="1" x14ac:dyDescent="0.2">
      <c r="A83" s="94" t="s">
        <v>25</v>
      </c>
      <c r="B83" s="83">
        <f t="shared" si="11"/>
        <v>1766</v>
      </c>
      <c r="C83" s="65">
        <v>0</v>
      </c>
      <c r="D83" s="65">
        <v>11</v>
      </c>
      <c r="E83" s="84">
        <v>0</v>
      </c>
      <c r="F83" s="65">
        <v>89</v>
      </c>
      <c r="G83" s="65">
        <v>834</v>
      </c>
      <c r="H83" s="84">
        <v>4</v>
      </c>
      <c r="I83" s="65">
        <v>70</v>
      </c>
      <c r="J83" s="65">
        <v>680</v>
      </c>
      <c r="K83" s="84">
        <v>4</v>
      </c>
      <c r="L83" s="65">
        <v>0</v>
      </c>
      <c r="M83" s="65">
        <v>30</v>
      </c>
      <c r="N83" s="65">
        <v>44</v>
      </c>
      <c r="O83" s="93"/>
    </row>
    <row r="84" spans="1:15" ht="15" customHeight="1" x14ac:dyDescent="0.2">
      <c r="A84" s="69" t="s">
        <v>26</v>
      </c>
      <c r="B84" s="83">
        <f t="shared" si="11"/>
        <v>1720</v>
      </c>
      <c r="C84" s="65">
        <v>0</v>
      </c>
      <c r="D84" s="65">
        <v>11</v>
      </c>
      <c r="E84" s="84">
        <v>0</v>
      </c>
      <c r="F84" s="65">
        <v>83</v>
      </c>
      <c r="G84" s="65">
        <v>855</v>
      </c>
      <c r="H84" s="84">
        <v>1</v>
      </c>
      <c r="I84" s="65">
        <v>73</v>
      </c>
      <c r="J84" s="65">
        <v>607</v>
      </c>
      <c r="K84" s="84">
        <v>3</v>
      </c>
      <c r="L84" s="65">
        <v>1</v>
      </c>
      <c r="M84" s="65">
        <v>36</v>
      </c>
      <c r="N84" s="65">
        <v>50</v>
      </c>
      <c r="O84" s="93"/>
    </row>
    <row r="85" spans="1:15" ht="15" customHeight="1" x14ac:dyDescent="0.2">
      <c r="A85" s="94" t="s">
        <v>27</v>
      </c>
      <c r="B85" s="83">
        <f t="shared" si="11"/>
        <v>1885</v>
      </c>
      <c r="C85" s="65">
        <v>0</v>
      </c>
      <c r="D85" s="65">
        <v>12</v>
      </c>
      <c r="E85" s="84">
        <v>0</v>
      </c>
      <c r="F85" s="65">
        <v>93</v>
      </c>
      <c r="G85" s="65">
        <v>984</v>
      </c>
      <c r="H85" s="84">
        <v>2</v>
      </c>
      <c r="I85" s="65">
        <v>62</v>
      </c>
      <c r="J85" s="65">
        <v>657</v>
      </c>
      <c r="K85" s="84">
        <v>4</v>
      </c>
      <c r="L85" s="65">
        <v>0</v>
      </c>
      <c r="M85" s="65">
        <v>33</v>
      </c>
      <c r="N85" s="65">
        <v>38</v>
      </c>
      <c r="O85" s="93"/>
    </row>
    <row r="86" spans="1:15" ht="15" hidden="1" customHeight="1" x14ac:dyDescent="0.2">
      <c r="A86" s="70" t="s">
        <v>28</v>
      </c>
      <c r="B86" s="87">
        <f t="shared" si="11"/>
        <v>0</v>
      </c>
      <c r="C86" s="95">
        <v>0</v>
      </c>
      <c r="D86" s="95">
        <v>0</v>
      </c>
      <c r="E86" s="96">
        <v>0</v>
      </c>
      <c r="F86" s="95">
        <v>0</v>
      </c>
      <c r="G86" s="95">
        <v>0</v>
      </c>
      <c r="H86" s="96">
        <v>0</v>
      </c>
      <c r="I86" s="95">
        <v>0</v>
      </c>
      <c r="J86" s="95">
        <v>0</v>
      </c>
      <c r="K86" s="96">
        <v>0</v>
      </c>
      <c r="L86" s="95">
        <v>0</v>
      </c>
      <c r="M86" s="95">
        <v>0</v>
      </c>
      <c r="N86" s="95">
        <v>0</v>
      </c>
      <c r="O86" s="93"/>
    </row>
    <row r="87" spans="1:15" ht="15" customHeight="1" x14ac:dyDescent="0.2">
      <c r="A87" s="89" t="s">
        <v>1</v>
      </c>
      <c r="B87" s="75">
        <f>SUM(B75:B86)</f>
        <v>18200</v>
      </c>
      <c r="C87" s="75">
        <f t="shared" ref="C87:N87" si="12">SUM(C75:C86)</f>
        <v>7</v>
      </c>
      <c r="D87" s="75">
        <f t="shared" si="12"/>
        <v>128</v>
      </c>
      <c r="E87" s="75">
        <f t="shared" si="12"/>
        <v>1</v>
      </c>
      <c r="F87" s="75">
        <f t="shared" si="12"/>
        <v>836</v>
      </c>
      <c r="G87" s="75">
        <f t="shared" si="12"/>
        <v>9336</v>
      </c>
      <c r="H87" s="75">
        <f t="shared" si="12"/>
        <v>22</v>
      </c>
      <c r="I87" s="75">
        <f t="shared" si="12"/>
        <v>648</v>
      </c>
      <c r="J87" s="75">
        <f t="shared" si="12"/>
        <v>6444</v>
      </c>
      <c r="K87" s="75">
        <f t="shared" si="12"/>
        <v>21</v>
      </c>
      <c r="L87" s="75">
        <f t="shared" si="12"/>
        <v>3</v>
      </c>
      <c r="M87" s="75">
        <f t="shared" si="12"/>
        <v>317</v>
      </c>
      <c r="N87" s="75">
        <f t="shared" si="12"/>
        <v>437</v>
      </c>
      <c r="O87" s="90"/>
    </row>
    <row r="88" spans="1:15" ht="15" customHeight="1" thickBot="1" x14ac:dyDescent="0.25">
      <c r="A88" s="91" t="s">
        <v>2</v>
      </c>
      <c r="B88" s="77">
        <f>B87/$B$87</f>
        <v>1</v>
      </c>
      <c r="C88" s="77">
        <f>C87/$B$87</f>
        <v>3.8461538461538462E-4</v>
      </c>
      <c r="D88" s="77">
        <f>D87/$B$87</f>
        <v>7.032967032967033E-3</v>
      </c>
      <c r="E88" s="77">
        <f>E87/$B$87</f>
        <v>5.4945054945054945E-5</v>
      </c>
      <c r="F88" s="77">
        <f t="shared" ref="F88:N88" si="13">F87/$B$87</f>
        <v>4.5934065934065932E-2</v>
      </c>
      <c r="G88" s="77">
        <f t="shared" si="13"/>
        <v>0.51296703296703294</v>
      </c>
      <c r="H88" s="77">
        <f t="shared" si="13"/>
        <v>1.2087912087912088E-3</v>
      </c>
      <c r="I88" s="77">
        <f t="shared" si="13"/>
        <v>3.5604395604395607E-2</v>
      </c>
      <c r="J88" s="77">
        <f t="shared" si="13"/>
        <v>0.35406593406593406</v>
      </c>
      <c r="K88" s="77">
        <f t="shared" si="13"/>
        <v>1.153846153846154E-3</v>
      </c>
      <c r="L88" s="77">
        <f t="shared" si="13"/>
        <v>1.6483516483516484E-4</v>
      </c>
      <c r="M88" s="77">
        <f t="shared" si="13"/>
        <v>1.7417582417582417E-2</v>
      </c>
      <c r="N88" s="77">
        <f t="shared" si="13"/>
        <v>2.4010989010989012E-2</v>
      </c>
      <c r="O88" s="93"/>
    </row>
    <row r="89" spans="1:15" ht="15" customHeight="1" x14ac:dyDescent="0.2">
      <c r="A89" s="55" t="s">
        <v>87</v>
      </c>
      <c r="B89" s="56"/>
    </row>
    <row r="90" spans="1:15" ht="15" customHeight="1" x14ac:dyDescent="0.2">
      <c r="A90" s="55"/>
      <c r="B90" s="56"/>
    </row>
    <row r="91" spans="1:15" ht="15" customHeight="1" thickBot="1" x14ac:dyDescent="0.3">
      <c r="A91" s="57" t="s">
        <v>50</v>
      </c>
      <c r="B91" s="57"/>
      <c r="C91" s="57"/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</row>
    <row r="92" spans="1:15" ht="5.45" customHeight="1" x14ac:dyDescent="0.2">
      <c r="A92" s="55"/>
      <c r="B92" s="56"/>
    </row>
    <row r="93" spans="1:15" ht="15" customHeight="1" x14ac:dyDescent="0.2">
      <c r="A93" s="102" t="s">
        <v>9</v>
      </c>
      <c r="B93" s="108" t="s">
        <v>1</v>
      </c>
      <c r="C93" s="109" t="s">
        <v>49</v>
      </c>
      <c r="D93" s="109"/>
      <c r="E93" s="109"/>
      <c r="F93" s="109"/>
      <c r="G93" s="92"/>
      <c r="H93" s="92"/>
      <c r="I93" s="92"/>
      <c r="J93" s="92"/>
      <c r="K93" s="92"/>
      <c r="L93" s="92"/>
      <c r="M93" s="92"/>
      <c r="N93" s="92"/>
      <c r="O93" s="104"/>
    </row>
    <row r="94" spans="1:15" ht="36" customHeight="1" x14ac:dyDescent="0.2">
      <c r="A94" s="102"/>
      <c r="B94" s="108"/>
      <c r="C94" s="6" t="s">
        <v>48</v>
      </c>
      <c r="D94" s="6" t="s">
        <v>6</v>
      </c>
      <c r="E94" s="6" t="s">
        <v>7</v>
      </c>
      <c r="F94" s="6" t="s">
        <v>8</v>
      </c>
      <c r="G94" s="5"/>
      <c r="H94" s="99"/>
      <c r="I94" s="5"/>
      <c r="J94" s="92"/>
      <c r="K94" s="5"/>
      <c r="L94" s="5"/>
      <c r="M94" s="92"/>
      <c r="N94" s="92"/>
      <c r="O94" s="104"/>
    </row>
    <row r="95" spans="1:15" ht="15" customHeight="1" x14ac:dyDescent="0.2">
      <c r="A95" s="82" t="s">
        <v>51</v>
      </c>
      <c r="B95" s="97">
        <f>C95+D95+E95+F95</f>
        <v>181</v>
      </c>
      <c r="C95" s="98">
        <v>3</v>
      </c>
      <c r="D95" s="98">
        <v>104</v>
      </c>
      <c r="E95" s="98">
        <v>58</v>
      </c>
      <c r="F95" s="98">
        <v>16</v>
      </c>
      <c r="G95" s="99"/>
      <c r="H95" s="99"/>
      <c r="I95" s="99"/>
      <c r="J95" s="85"/>
      <c r="K95" s="99"/>
      <c r="L95" s="99"/>
      <c r="M95" s="85"/>
      <c r="N95" s="85"/>
      <c r="O95" s="85"/>
    </row>
    <row r="96" spans="1:15" ht="15" customHeight="1" x14ac:dyDescent="0.2">
      <c r="A96" s="69" t="s">
        <v>52</v>
      </c>
      <c r="B96" s="97">
        <f t="shared" ref="B96:B119" si="14">C96+D96+E96+F96</f>
        <v>767</v>
      </c>
      <c r="C96" s="98">
        <v>2</v>
      </c>
      <c r="D96" s="98">
        <v>477</v>
      </c>
      <c r="E96" s="98">
        <v>270</v>
      </c>
      <c r="F96" s="98">
        <v>18</v>
      </c>
      <c r="G96" s="99"/>
      <c r="H96" s="99"/>
      <c r="I96" s="99"/>
      <c r="J96" s="85"/>
      <c r="K96" s="99"/>
      <c r="L96" s="99"/>
      <c r="M96" s="85"/>
      <c r="N96" s="85"/>
      <c r="O96" s="85"/>
    </row>
    <row r="97" spans="1:15" ht="15" customHeight="1" x14ac:dyDescent="0.2">
      <c r="A97" s="94" t="s">
        <v>53</v>
      </c>
      <c r="B97" s="97">
        <f t="shared" si="14"/>
        <v>282</v>
      </c>
      <c r="C97" s="98">
        <v>6</v>
      </c>
      <c r="D97" s="98">
        <v>181</v>
      </c>
      <c r="E97" s="98">
        <v>89</v>
      </c>
      <c r="F97" s="98">
        <v>6</v>
      </c>
      <c r="G97" s="99"/>
      <c r="H97" s="99"/>
      <c r="I97" s="99"/>
      <c r="J97" s="85"/>
      <c r="K97" s="99"/>
      <c r="L97" s="99"/>
      <c r="M97" s="85"/>
      <c r="N97" s="85"/>
      <c r="O97" s="85"/>
    </row>
    <row r="98" spans="1:15" ht="15" customHeight="1" x14ac:dyDescent="0.2">
      <c r="A98" s="69" t="s">
        <v>54</v>
      </c>
      <c r="B98" s="97">
        <f t="shared" si="14"/>
        <v>2210</v>
      </c>
      <c r="C98" s="98">
        <v>16</v>
      </c>
      <c r="D98" s="98">
        <v>1535</v>
      </c>
      <c r="E98" s="98">
        <v>614</v>
      </c>
      <c r="F98" s="98">
        <v>45</v>
      </c>
      <c r="G98" s="99"/>
      <c r="H98" s="99"/>
      <c r="I98" s="99"/>
      <c r="J98" s="85"/>
      <c r="K98" s="99"/>
      <c r="L98" s="99"/>
      <c r="M98" s="85"/>
      <c r="N98" s="85"/>
      <c r="O98" s="85"/>
    </row>
    <row r="99" spans="1:15" ht="15" customHeight="1" x14ac:dyDescent="0.2">
      <c r="A99" s="69" t="s">
        <v>55</v>
      </c>
      <c r="B99" s="97">
        <f t="shared" si="14"/>
        <v>418</v>
      </c>
      <c r="C99" s="98">
        <v>3</v>
      </c>
      <c r="D99" s="98">
        <v>208</v>
      </c>
      <c r="E99" s="98">
        <v>185</v>
      </c>
      <c r="F99" s="98">
        <v>22</v>
      </c>
      <c r="G99" s="99"/>
      <c r="H99" s="99"/>
      <c r="I99" s="99"/>
      <c r="J99" s="85"/>
      <c r="K99" s="99"/>
      <c r="L99" s="99"/>
      <c r="M99" s="85"/>
      <c r="N99" s="85"/>
      <c r="O99" s="85"/>
    </row>
    <row r="100" spans="1:15" ht="15" customHeight="1" x14ac:dyDescent="0.2">
      <c r="A100" s="69" t="s">
        <v>56</v>
      </c>
      <c r="B100" s="97">
        <f t="shared" si="14"/>
        <v>419</v>
      </c>
      <c r="C100" s="98">
        <v>3</v>
      </c>
      <c r="D100" s="98">
        <v>244</v>
      </c>
      <c r="E100" s="98">
        <v>157</v>
      </c>
      <c r="F100" s="98">
        <v>15</v>
      </c>
      <c r="G100" s="99"/>
      <c r="H100" s="99"/>
      <c r="I100" s="99"/>
      <c r="J100" s="85"/>
      <c r="K100" s="99"/>
      <c r="L100" s="99"/>
      <c r="M100" s="85"/>
      <c r="N100" s="85"/>
      <c r="O100" s="85"/>
    </row>
    <row r="101" spans="1:15" ht="15" customHeight="1" x14ac:dyDescent="0.2">
      <c r="A101" s="69" t="s">
        <v>12</v>
      </c>
      <c r="B101" s="97">
        <f t="shared" si="14"/>
        <v>501</v>
      </c>
      <c r="C101" s="98">
        <v>4</v>
      </c>
      <c r="D101" s="98">
        <v>261</v>
      </c>
      <c r="E101" s="98">
        <v>213</v>
      </c>
      <c r="F101" s="98">
        <v>23</v>
      </c>
      <c r="G101" s="99"/>
      <c r="H101" s="99"/>
      <c r="I101" s="99"/>
      <c r="J101" s="85"/>
      <c r="K101" s="99"/>
      <c r="L101" s="99"/>
      <c r="M101" s="85"/>
      <c r="N101" s="85"/>
      <c r="O101" s="85"/>
    </row>
    <row r="102" spans="1:15" ht="15" customHeight="1" x14ac:dyDescent="0.2">
      <c r="A102" s="69" t="s">
        <v>10</v>
      </c>
      <c r="B102" s="97">
        <f t="shared" si="14"/>
        <v>997</v>
      </c>
      <c r="C102" s="98">
        <v>6</v>
      </c>
      <c r="D102" s="98">
        <v>601</v>
      </c>
      <c r="E102" s="98">
        <v>355</v>
      </c>
      <c r="F102" s="98">
        <v>35</v>
      </c>
      <c r="G102" s="99"/>
      <c r="H102" s="99"/>
      <c r="I102" s="99"/>
      <c r="J102" s="85"/>
      <c r="K102" s="99"/>
      <c r="L102" s="99"/>
      <c r="M102" s="85"/>
      <c r="N102" s="85"/>
      <c r="O102" s="85"/>
    </row>
    <row r="103" spans="1:15" ht="15" customHeight="1" x14ac:dyDescent="0.2">
      <c r="A103" s="69" t="s">
        <v>57</v>
      </c>
      <c r="B103" s="97">
        <f t="shared" si="14"/>
        <v>204</v>
      </c>
      <c r="C103" s="98">
        <v>5</v>
      </c>
      <c r="D103" s="98">
        <v>111</v>
      </c>
      <c r="E103" s="98">
        <v>77</v>
      </c>
      <c r="F103" s="98">
        <v>11</v>
      </c>
      <c r="G103" s="99"/>
      <c r="H103" s="99"/>
      <c r="I103" s="99"/>
      <c r="J103" s="85"/>
      <c r="K103" s="99"/>
      <c r="L103" s="99"/>
      <c r="M103" s="85"/>
      <c r="N103" s="85"/>
      <c r="O103" s="85"/>
    </row>
    <row r="104" spans="1:15" ht="15" customHeight="1" x14ac:dyDescent="0.2">
      <c r="A104" s="69" t="s">
        <v>58</v>
      </c>
      <c r="B104" s="97">
        <f t="shared" si="14"/>
        <v>270</v>
      </c>
      <c r="C104" s="98">
        <v>2</v>
      </c>
      <c r="D104" s="98">
        <v>119</v>
      </c>
      <c r="E104" s="98">
        <v>127</v>
      </c>
      <c r="F104" s="98">
        <v>22</v>
      </c>
      <c r="G104" s="99"/>
      <c r="H104" s="99"/>
      <c r="I104" s="99"/>
      <c r="J104" s="85"/>
      <c r="K104" s="99"/>
      <c r="L104" s="99"/>
      <c r="M104" s="85"/>
      <c r="N104" s="85"/>
      <c r="O104" s="85"/>
    </row>
    <row r="105" spans="1:15" ht="15" customHeight="1" x14ac:dyDescent="0.2">
      <c r="A105" s="69" t="s">
        <v>59</v>
      </c>
      <c r="B105" s="97">
        <f t="shared" si="14"/>
        <v>584</v>
      </c>
      <c r="C105" s="98">
        <v>4</v>
      </c>
      <c r="D105" s="98">
        <v>266</v>
      </c>
      <c r="E105" s="98">
        <v>276</v>
      </c>
      <c r="F105" s="98">
        <v>38</v>
      </c>
      <c r="G105" s="99"/>
      <c r="H105" s="99"/>
      <c r="I105" s="99"/>
      <c r="J105" s="85"/>
      <c r="K105" s="99"/>
      <c r="L105" s="99"/>
      <c r="M105" s="85"/>
      <c r="N105" s="85"/>
      <c r="O105" s="85"/>
    </row>
    <row r="106" spans="1:15" ht="15" customHeight="1" x14ac:dyDescent="0.2">
      <c r="A106" s="69" t="s">
        <v>14</v>
      </c>
      <c r="B106" s="97">
        <f t="shared" si="14"/>
        <v>915</v>
      </c>
      <c r="C106" s="98">
        <v>5</v>
      </c>
      <c r="D106" s="98">
        <v>447</v>
      </c>
      <c r="E106" s="98">
        <v>433</v>
      </c>
      <c r="F106" s="98">
        <v>30</v>
      </c>
      <c r="G106" s="99"/>
      <c r="H106" s="99"/>
      <c r="I106" s="99"/>
      <c r="J106" s="85"/>
      <c r="K106" s="99"/>
      <c r="L106" s="99"/>
      <c r="M106" s="85"/>
      <c r="N106" s="85"/>
      <c r="O106" s="85"/>
    </row>
    <row r="107" spans="1:15" ht="15" customHeight="1" x14ac:dyDescent="0.2">
      <c r="A107" s="69" t="s">
        <v>60</v>
      </c>
      <c r="B107" s="97">
        <f t="shared" si="14"/>
        <v>857</v>
      </c>
      <c r="C107" s="98">
        <v>8</v>
      </c>
      <c r="D107" s="98">
        <v>509</v>
      </c>
      <c r="E107" s="98">
        <v>289</v>
      </c>
      <c r="F107" s="98">
        <v>51</v>
      </c>
      <c r="G107" s="99"/>
      <c r="H107" s="99"/>
      <c r="I107" s="99"/>
      <c r="J107" s="85"/>
      <c r="K107" s="99"/>
      <c r="L107" s="99"/>
      <c r="M107" s="85"/>
      <c r="N107" s="85"/>
      <c r="O107" s="85"/>
    </row>
    <row r="108" spans="1:15" ht="15" customHeight="1" x14ac:dyDescent="0.2">
      <c r="A108" s="69" t="s">
        <v>61</v>
      </c>
      <c r="B108" s="97">
        <f t="shared" si="14"/>
        <v>286</v>
      </c>
      <c r="C108" s="98">
        <v>0</v>
      </c>
      <c r="D108" s="98">
        <v>185</v>
      </c>
      <c r="E108" s="98">
        <v>96</v>
      </c>
      <c r="F108" s="98">
        <v>5</v>
      </c>
      <c r="G108" s="99"/>
      <c r="H108" s="99"/>
      <c r="I108" s="99"/>
      <c r="J108" s="85"/>
      <c r="K108" s="99"/>
      <c r="L108" s="99"/>
      <c r="M108" s="85"/>
      <c r="N108" s="85"/>
      <c r="O108" s="85"/>
    </row>
    <row r="109" spans="1:15" ht="15" customHeight="1" x14ac:dyDescent="0.2">
      <c r="A109" s="69" t="s">
        <v>11</v>
      </c>
      <c r="B109" s="97">
        <f t="shared" si="14"/>
        <v>6781</v>
      </c>
      <c r="C109" s="98">
        <v>41</v>
      </c>
      <c r="D109" s="98">
        <v>3608</v>
      </c>
      <c r="E109" s="98">
        <v>2847</v>
      </c>
      <c r="F109" s="98">
        <v>285</v>
      </c>
      <c r="G109" s="99"/>
      <c r="H109" s="99"/>
      <c r="I109" s="99"/>
      <c r="J109" s="85"/>
      <c r="K109" s="99"/>
      <c r="L109" s="99"/>
      <c r="M109" s="85"/>
      <c r="N109" s="85"/>
      <c r="O109" s="85"/>
    </row>
    <row r="110" spans="1:15" ht="15" customHeight="1" x14ac:dyDescent="0.2">
      <c r="A110" s="69" t="s">
        <v>62</v>
      </c>
      <c r="B110" s="97">
        <f t="shared" si="14"/>
        <v>291</v>
      </c>
      <c r="C110" s="98">
        <v>5</v>
      </c>
      <c r="D110" s="98">
        <v>149</v>
      </c>
      <c r="E110" s="98">
        <v>125</v>
      </c>
      <c r="F110" s="98">
        <v>12</v>
      </c>
      <c r="G110" s="99"/>
      <c r="H110" s="99"/>
      <c r="I110" s="99"/>
      <c r="J110" s="85"/>
      <c r="K110" s="99"/>
      <c r="L110" s="99"/>
      <c r="M110" s="85"/>
      <c r="N110" s="85"/>
      <c r="O110" s="85"/>
    </row>
    <row r="111" spans="1:15" ht="15" customHeight="1" x14ac:dyDescent="0.2">
      <c r="A111" s="69" t="s">
        <v>63</v>
      </c>
      <c r="B111" s="97">
        <f t="shared" si="14"/>
        <v>114</v>
      </c>
      <c r="C111" s="98">
        <v>1</v>
      </c>
      <c r="D111" s="98">
        <v>73</v>
      </c>
      <c r="E111" s="98">
        <v>39</v>
      </c>
      <c r="F111" s="98">
        <v>1</v>
      </c>
      <c r="G111" s="99"/>
      <c r="H111" s="99"/>
      <c r="I111" s="99"/>
      <c r="J111" s="85"/>
      <c r="K111" s="99"/>
      <c r="L111" s="99"/>
      <c r="M111" s="85"/>
      <c r="N111" s="85"/>
      <c r="O111" s="85"/>
    </row>
    <row r="112" spans="1:15" ht="15" customHeight="1" x14ac:dyDescent="0.2">
      <c r="A112" s="69" t="s">
        <v>64</v>
      </c>
      <c r="B112" s="97">
        <f t="shared" si="14"/>
        <v>107</v>
      </c>
      <c r="C112" s="98">
        <v>0</v>
      </c>
      <c r="D112" s="98">
        <v>50</v>
      </c>
      <c r="E112" s="98">
        <v>53</v>
      </c>
      <c r="F112" s="98">
        <v>4</v>
      </c>
      <c r="G112" s="99"/>
      <c r="H112" s="99"/>
      <c r="I112" s="99"/>
      <c r="J112" s="85"/>
      <c r="K112" s="99"/>
      <c r="L112" s="99"/>
      <c r="M112" s="85"/>
      <c r="N112" s="85"/>
      <c r="O112" s="85"/>
    </row>
    <row r="113" spans="1:15" ht="15" customHeight="1" x14ac:dyDescent="0.2">
      <c r="A113" s="69" t="s">
        <v>65</v>
      </c>
      <c r="B113" s="97">
        <f t="shared" si="14"/>
        <v>120</v>
      </c>
      <c r="C113" s="98">
        <v>1</v>
      </c>
      <c r="D113" s="98">
        <v>60</v>
      </c>
      <c r="E113" s="98">
        <v>47</v>
      </c>
      <c r="F113" s="98">
        <v>12</v>
      </c>
      <c r="G113" s="99"/>
      <c r="H113" s="99"/>
      <c r="I113" s="99"/>
      <c r="J113" s="85"/>
      <c r="K113" s="99"/>
      <c r="L113" s="99"/>
      <c r="M113" s="85"/>
      <c r="N113" s="85"/>
      <c r="O113" s="85"/>
    </row>
    <row r="114" spans="1:15" ht="15" customHeight="1" x14ac:dyDescent="0.2">
      <c r="A114" s="69" t="s">
        <v>66</v>
      </c>
      <c r="B114" s="97">
        <f t="shared" si="14"/>
        <v>399</v>
      </c>
      <c r="C114" s="98">
        <v>2</v>
      </c>
      <c r="D114" s="98">
        <v>224</v>
      </c>
      <c r="E114" s="98">
        <v>146</v>
      </c>
      <c r="F114" s="98">
        <v>27</v>
      </c>
      <c r="G114" s="99"/>
      <c r="H114" s="99"/>
      <c r="I114" s="99"/>
      <c r="J114" s="85"/>
      <c r="K114" s="99"/>
      <c r="L114" s="99"/>
      <c r="M114" s="85"/>
      <c r="N114" s="85"/>
      <c r="O114" s="85"/>
    </row>
    <row r="115" spans="1:15" ht="15" customHeight="1" x14ac:dyDescent="0.2">
      <c r="A115" s="69" t="s">
        <v>13</v>
      </c>
      <c r="B115" s="97">
        <f t="shared" si="14"/>
        <v>425</v>
      </c>
      <c r="C115" s="98">
        <v>1</v>
      </c>
      <c r="D115" s="98">
        <v>207</v>
      </c>
      <c r="E115" s="98">
        <v>204</v>
      </c>
      <c r="F115" s="98">
        <v>13</v>
      </c>
      <c r="G115" s="99"/>
      <c r="H115" s="99"/>
      <c r="I115" s="99"/>
      <c r="J115" s="85"/>
      <c r="K115" s="99"/>
      <c r="L115" s="99"/>
      <c r="M115" s="85"/>
      <c r="N115" s="85"/>
      <c r="O115" s="85"/>
    </row>
    <row r="116" spans="1:15" ht="15" customHeight="1" x14ac:dyDescent="0.2">
      <c r="A116" s="69" t="s">
        <v>67</v>
      </c>
      <c r="B116" s="97">
        <f t="shared" si="14"/>
        <v>496</v>
      </c>
      <c r="C116" s="98">
        <v>6</v>
      </c>
      <c r="D116" s="98">
        <v>275</v>
      </c>
      <c r="E116" s="98">
        <v>182</v>
      </c>
      <c r="F116" s="98">
        <v>33</v>
      </c>
      <c r="G116" s="99"/>
      <c r="H116" s="99"/>
      <c r="I116" s="99"/>
      <c r="J116" s="85"/>
      <c r="K116" s="99"/>
      <c r="L116" s="99"/>
      <c r="M116" s="85"/>
      <c r="N116" s="85"/>
      <c r="O116" s="85"/>
    </row>
    <row r="117" spans="1:15" ht="15" customHeight="1" x14ac:dyDescent="0.2">
      <c r="A117" s="69" t="s">
        <v>68</v>
      </c>
      <c r="B117" s="97">
        <f t="shared" si="14"/>
        <v>234</v>
      </c>
      <c r="C117" s="98">
        <v>1</v>
      </c>
      <c r="D117" s="98">
        <v>112</v>
      </c>
      <c r="E117" s="98">
        <v>104</v>
      </c>
      <c r="F117" s="98">
        <v>17</v>
      </c>
      <c r="G117" s="99"/>
      <c r="H117" s="99"/>
      <c r="I117" s="99"/>
      <c r="J117" s="85"/>
      <c r="K117" s="99"/>
      <c r="L117" s="99"/>
      <c r="M117" s="85"/>
      <c r="N117" s="85"/>
      <c r="O117" s="85"/>
    </row>
    <row r="118" spans="1:15" ht="15" customHeight="1" x14ac:dyDescent="0.2">
      <c r="A118" s="69" t="s">
        <v>69</v>
      </c>
      <c r="B118" s="97">
        <f t="shared" si="14"/>
        <v>264</v>
      </c>
      <c r="C118" s="98">
        <v>0</v>
      </c>
      <c r="D118" s="98">
        <v>164</v>
      </c>
      <c r="E118" s="98">
        <v>99</v>
      </c>
      <c r="F118" s="98">
        <v>1</v>
      </c>
      <c r="G118" s="99"/>
      <c r="H118" s="99"/>
      <c r="I118" s="99"/>
      <c r="J118" s="85"/>
      <c r="K118" s="99"/>
      <c r="L118" s="99"/>
      <c r="M118" s="85"/>
      <c r="N118" s="85"/>
      <c r="O118" s="85"/>
    </row>
    <row r="119" spans="1:15" ht="15" customHeight="1" x14ac:dyDescent="0.2">
      <c r="A119" s="69" t="s">
        <v>70</v>
      </c>
      <c r="B119" s="97">
        <f t="shared" si="14"/>
        <v>78</v>
      </c>
      <c r="C119" s="98">
        <v>11</v>
      </c>
      <c r="D119" s="98">
        <v>24</v>
      </c>
      <c r="E119" s="98">
        <v>28</v>
      </c>
      <c r="F119" s="98">
        <v>15</v>
      </c>
      <c r="G119" s="99"/>
      <c r="H119" s="99"/>
      <c r="I119" s="99"/>
      <c r="J119" s="85"/>
      <c r="K119" s="99"/>
      <c r="L119" s="99"/>
      <c r="M119" s="85"/>
      <c r="N119" s="85"/>
      <c r="O119" s="85"/>
    </row>
    <row r="120" spans="1:15" ht="15" customHeight="1" x14ac:dyDescent="0.2">
      <c r="A120" s="89" t="s">
        <v>1</v>
      </c>
      <c r="B120" s="100">
        <f>SUM(B95:B119)</f>
        <v>18200</v>
      </c>
      <c r="C120" s="100">
        <f>SUM(C95:C119)</f>
        <v>136</v>
      </c>
      <c r="D120" s="100">
        <f>SUM(D95:D119)</f>
        <v>10194</v>
      </c>
      <c r="E120" s="100">
        <f>SUM(E95:E119)</f>
        <v>7113</v>
      </c>
      <c r="F120" s="100">
        <f>SUM(F95:F119)</f>
        <v>757</v>
      </c>
      <c r="G120" s="99"/>
      <c r="H120" s="99"/>
      <c r="I120" s="90"/>
      <c r="J120" s="90"/>
      <c r="K120" s="90"/>
      <c r="L120" s="90"/>
      <c r="M120" s="90"/>
      <c r="N120" s="90"/>
      <c r="O120" s="90"/>
    </row>
    <row r="121" spans="1:15" ht="15" customHeight="1" thickBot="1" x14ac:dyDescent="0.25">
      <c r="A121" s="91" t="s">
        <v>2</v>
      </c>
      <c r="B121" s="101">
        <f>B120/$B$120</f>
        <v>1</v>
      </c>
      <c r="C121" s="101">
        <f>C120/$B$120</f>
        <v>7.4725274725274725E-3</v>
      </c>
      <c r="D121" s="101">
        <f>D120/$B$120</f>
        <v>0.5601098901098901</v>
      </c>
      <c r="E121" s="101">
        <f>E120/$B$120</f>
        <v>0.39082417582417583</v>
      </c>
      <c r="F121" s="101">
        <f>F120/$B$120</f>
        <v>4.1593406593406594E-2</v>
      </c>
      <c r="G121" s="99"/>
      <c r="H121" s="80"/>
      <c r="I121" s="80"/>
      <c r="J121" s="80"/>
      <c r="K121" s="80"/>
      <c r="L121" s="80"/>
      <c r="M121" s="80"/>
      <c r="N121" s="80"/>
      <c r="O121" s="80"/>
    </row>
    <row r="122" spans="1:15" ht="15" customHeight="1" x14ac:dyDescent="0.2">
      <c r="A122" s="55"/>
      <c r="B122" s="56"/>
    </row>
  </sheetData>
  <mergeCells count="20">
    <mergeCell ref="A93:A94"/>
    <mergeCell ref="B93:B94"/>
    <mergeCell ref="A72:A74"/>
    <mergeCell ref="O93:O94"/>
    <mergeCell ref="C93:F93"/>
    <mergeCell ref="I73:K73"/>
    <mergeCell ref="A49:A50"/>
    <mergeCell ref="B72:B74"/>
    <mergeCell ref="B49:B50"/>
    <mergeCell ref="N49:N50"/>
    <mergeCell ref="O49:O50"/>
    <mergeCell ref="C73:E73"/>
    <mergeCell ref="L73:N73"/>
    <mergeCell ref="C72:N72"/>
    <mergeCell ref="F73:H73"/>
    <mergeCell ref="C49:E49"/>
    <mergeCell ref="F49:F50"/>
    <mergeCell ref="G49:I49"/>
    <mergeCell ref="J49:J50"/>
    <mergeCell ref="K49:M49"/>
  </mergeCells>
  <printOptions horizontalCentered="1"/>
  <pageMargins left="0.15748031496062992" right="0.19685039370078741" top="0.55118110236220474" bottom="0.55118110236220474" header="0.31496062992125984" footer="0.31496062992125984"/>
  <pageSetup scale="72" orientation="landscape" r:id="rId1"/>
  <headerFooter>
    <oddFooter>&amp;L&amp;"Arial,Normal"&amp;8Fuente: Registro de casos del CEM/UGIGC/PNCVFS</oddFooter>
  </headerFooter>
  <rowBreaks count="2" manualBreakCount="2">
    <brk id="46" max="14" man="1"/>
    <brk id="90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Hombre</vt:lpstr>
      <vt:lpstr>Hombre!Área_de_impresión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oangulo</cp:lastModifiedBy>
  <cp:lastPrinted>2018-10-10T19:54:26Z</cp:lastPrinted>
  <dcterms:created xsi:type="dcterms:W3CDTF">2009-10-30T17:37:42Z</dcterms:created>
  <dcterms:modified xsi:type="dcterms:W3CDTF">2018-12-14T14:19:26Z</dcterms:modified>
</cp:coreProperties>
</file>