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. CELESTE VILLAGOMEZ\7. BOLETINES\BV Noviembre 2018\paginas\"/>
    </mc:Choice>
  </mc:AlternateContent>
  <bookViews>
    <workbookView xWindow="0" yWindow="0" windowWidth="17970" windowHeight="7425" tabRatio="749"/>
  </bookViews>
  <sheets>
    <sheet name="ER Casos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'ER Casos'!$A$1:$V$116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[3]Casos!#REF!</definedName>
  </definedNames>
  <calcPr calcId="181029"/>
</workbook>
</file>

<file path=xl/calcChain.xml><?xml version="1.0" encoding="utf-8"?>
<calcChain xmlns="http://schemas.openxmlformats.org/spreadsheetml/2006/main">
  <c r="E113" i="10" l="1"/>
  <c r="D113" i="10"/>
  <c r="C113" i="10"/>
  <c r="E112" i="10"/>
  <c r="E111" i="10"/>
  <c r="E110" i="10"/>
  <c r="E109" i="10"/>
  <c r="E108" i="10"/>
  <c r="E107" i="10"/>
  <c r="E106" i="10"/>
  <c r="E105" i="10"/>
  <c r="E104" i="10"/>
  <c r="E103" i="10"/>
  <c r="E102" i="10"/>
  <c r="E101" i="10"/>
  <c r="N93" i="10"/>
  <c r="M93" i="10"/>
  <c r="F93" i="10"/>
  <c r="E93" i="10"/>
  <c r="T92" i="10"/>
  <c r="S92" i="10"/>
  <c r="R92" i="10"/>
  <c r="Q92" i="10"/>
  <c r="P92" i="10"/>
  <c r="O92" i="10"/>
  <c r="N92" i="10"/>
  <c r="M92" i="10"/>
  <c r="L92" i="10"/>
  <c r="K92" i="10"/>
  <c r="J92" i="10"/>
  <c r="I92" i="10"/>
  <c r="H92" i="10"/>
  <c r="G92" i="10"/>
  <c r="F92" i="10"/>
  <c r="E92" i="10"/>
  <c r="D92" i="10"/>
  <c r="C92" i="10"/>
  <c r="B92" i="10"/>
  <c r="T93" i="10" s="1"/>
  <c r="B91" i="10"/>
  <c r="B90" i="10"/>
  <c r="B89" i="10"/>
  <c r="B88" i="10"/>
  <c r="B87" i="10"/>
  <c r="B86" i="10"/>
  <c r="B85" i="10"/>
  <c r="B84" i="10"/>
  <c r="B83" i="10"/>
  <c r="B82" i="10"/>
  <c r="B81" i="10"/>
  <c r="B80" i="10"/>
  <c r="V69" i="10"/>
  <c r="U69" i="10"/>
  <c r="T69" i="10"/>
  <c r="S69" i="10"/>
  <c r="R69" i="10"/>
  <c r="Q69" i="10"/>
  <c r="P69" i="10"/>
  <c r="O69" i="10"/>
  <c r="N69" i="10"/>
  <c r="M69" i="10"/>
  <c r="F69" i="10"/>
  <c r="E69" i="10"/>
  <c r="D69" i="10"/>
  <c r="C69" i="10"/>
  <c r="B69" i="10"/>
  <c r="P70" i="10" s="1"/>
  <c r="B68" i="10"/>
  <c r="B67" i="10"/>
  <c r="B66" i="10"/>
  <c r="B65" i="10"/>
  <c r="B64" i="10"/>
  <c r="B63" i="10"/>
  <c r="B62" i="10"/>
  <c r="B61" i="10"/>
  <c r="B60" i="10"/>
  <c r="B59" i="10"/>
  <c r="B58" i="10"/>
  <c r="B57" i="10"/>
  <c r="L48" i="10"/>
  <c r="N48" i="10" s="1"/>
  <c r="H48" i="10"/>
  <c r="G48" i="10"/>
  <c r="F48" i="10"/>
  <c r="E48" i="10"/>
  <c r="D48" i="10"/>
  <c r="C48" i="10"/>
  <c r="B48" i="10"/>
  <c r="B47" i="10"/>
  <c r="B46" i="10"/>
  <c r="B45" i="10"/>
  <c r="B44" i="10"/>
  <c r="B43" i="10"/>
  <c r="B42" i="10"/>
  <c r="L41" i="10"/>
  <c r="N41" i="10" s="1"/>
  <c r="B41" i="10"/>
  <c r="B40" i="10"/>
  <c r="B39" i="10"/>
  <c r="B38" i="10"/>
  <c r="B37" i="10"/>
  <c r="B36" i="10"/>
  <c r="L35" i="10"/>
  <c r="N35" i="10" s="1"/>
  <c r="N29" i="10"/>
  <c r="M29" i="10"/>
  <c r="O28" i="10"/>
  <c r="N28" i="10"/>
  <c r="M28" i="10"/>
  <c r="O29" i="10" s="1"/>
  <c r="E28" i="10"/>
  <c r="D28" i="10"/>
  <c r="C28" i="10"/>
  <c r="B28" i="10"/>
  <c r="E29" i="10" s="1"/>
  <c r="M27" i="10"/>
  <c r="B27" i="10"/>
  <c r="M26" i="10"/>
  <c r="B26" i="10"/>
  <c r="M25" i="10"/>
  <c r="B25" i="10"/>
  <c r="M24" i="10"/>
  <c r="B24" i="10"/>
  <c r="M23" i="10"/>
  <c r="B23" i="10"/>
  <c r="M22" i="10"/>
  <c r="B22" i="10"/>
  <c r="M21" i="10"/>
  <c r="B21" i="10"/>
  <c r="M20" i="10"/>
  <c r="B20" i="10"/>
  <c r="M19" i="10"/>
  <c r="B19" i="10"/>
  <c r="M18" i="10"/>
  <c r="B18" i="10"/>
  <c r="M17" i="10"/>
  <c r="B17" i="10"/>
  <c r="M16" i="10"/>
  <c r="B16" i="10"/>
  <c r="C70" i="10" l="1"/>
  <c r="E70" i="10"/>
  <c r="G93" i="10"/>
  <c r="H93" i="10"/>
  <c r="P93" i="10"/>
  <c r="B29" i="10"/>
  <c r="M70" i="10"/>
  <c r="U70" i="10"/>
  <c r="I93" i="10"/>
  <c r="Q93" i="10"/>
  <c r="R70" i="10"/>
  <c r="S70" i="10"/>
  <c r="O93" i="10"/>
  <c r="T70" i="10"/>
  <c r="V70" i="10"/>
  <c r="B93" i="10"/>
  <c r="R93" i="10"/>
  <c r="D29" i="10"/>
  <c r="O70" i="10"/>
  <c r="C93" i="10"/>
  <c r="K93" i="10"/>
  <c r="S93" i="10"/>
  <c r="Q70" i="10"/>
  <c r="D70" i="10"/>
  <c r="F70" i="10"/>
  <c r="C29" i="10"/>
  <c r="N70" i="10"/>
  <c r="J93" i="10"/>
  <c r="B70" i="10"/>
  <c r="D93" i="10"/>
  <c r="L93" i="10"/>
</calcChain>
</file>

<file path=xl/sharedStrings.xml><?xml version="1.0" encoding="utf-8"?>
<sst xmlns="http://schemas.openxmlformats.org/spreadsheetml/2006/main" count="185" uniqueCount="86">
  <si>
    <t>Mes</t>
  </si>
  <si>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</si>
  <si>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</si>
  <si>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</si>
  <si>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</si>
  <si>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</si>
  <si>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</si>
  <si>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</si>
  <si>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</si>
  <si>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</si>
  <si>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</si>
  <si>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</si>
  <si>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</si>
  <si>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</si>
  <si>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</si>
  <si>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Conviviente</t>
  </si>
  <si>
    <t>Otros</t>
  </si>
  <si>
    <t>Otro Familiar</t>
  </si>
  <si>
    <t>Hombre</t>
  </si>
  <si>
    <t>Variación %</t>
  </si>
  <si>
    <t>Sep</t>
  </si>
  <si>
    <t>DEMUNA</t>
  </si>
  <si>
    <t>Fiscalía</t>
  </si>
  <si>
    <t>PROGRAMA NACIONAL CONTRA LA VIOLENCIA FAMILIAR Y SEXUAL</t>
  </si>
  <si>
    <t>Otro</t>
  </si>
  <si>
    <t>Violencia psicológica</t>
  </si>
  <si>
    <t>Violencia física</t>
  </si>
  <si>
    <t>Violencia sexual</t>
  </si>
  <si>
    <t>Elaboración: Unidad de Generación de Información y Gestión del Conocimiento - PNCVFS</t>
  </si>
  <si>
    <t>Casos nuevos</t>
  </si>
  <si>
    <t>Porcentaje (%)</t>
  </si>
  <si>
    <t xml:space="preserve">Mujer </t>
  </si>
  <si>
    <r>
      <t>REPORTE ESTADÍSTICO DE CASOS</t>
    </r>
    <r>
      <rPr>
        <b/>
        <sz val="17.5"/>
        <color theme="0"/>
        <rFont val="Arial Narrow"/>
        <family val="2"/>
      </rPr>
      <t xml:space="preserve"> DERIVADOS AL SISTEMA LOCAL DE ATENCIÓN Y PROTECCIÓN EN ZONA RURAL</t>
    </r>
  </si>
  <si>
    <t>Período: ENERO - NOVIEMBRE 2018 (Preliminar)</t>
  </si>
  <si>
    <r>
      <t xml:space="preserve">SECCIÓN I : CARACTERÍSTICAS DE LAS PERSONAS VÍCTIMAS </t>
    </r>
    <r>
      <rPr>
        <b/>
        <vertAlign val="superscript"/>
        <sz val="15"/>
        <color theme="0"/>
        <rFont val="Arial Narrow"/>
        <family val="2"/>
      </rPr>
      <t>1</t>
    </r>
  </si>
  <si>
    <t>Cuadro N° 1:</t>
  </si>
  <si>
    <t>Cuadro N° 2:</t>
  </si>
  <si>
    <t>Casos de violencia contra las mujeres, integrantes del grupo familiar y violencia sexual derivados, por tipo de ingreso a la ZER, según mes</t>
  </si>
  <si>
    <t>Casos de violencia contra las mujeres, integrantes del grupo familiar y violencia sexual derivados por la ZER, por sexo de la víctima, según mes</t>
  </si>
  <si>
    <t>Total casos</t>
  </si>
  <si>
    <t>Casos reincidentes</t>
  </si>
  <si>
    <t>Casos reingresos</t>
  </si>
  <si>
    <t>Cuadro N° 3:</t>
  </si>
  <si>
    <t>Casos de violencia contra las mujeres, integrantes del grupo familiar y violencia sexual derivados por la ZER, por grupo de edad y tipo de violencia, según mes</t>
  </si>
  <si>
    <t>Niños, niñas y adolescentes 
(Menores de 18 años)</t>
  </si>
  <si>
    <t>Personas adultas 
(18 a 59 años)</t>
  </si>
  <si>
    <t>Personas adultas mayores
(De 60 a más años)</t>
  </si>
  <si>
    <t>Total Personas</t>
  </si>
  <si>
    <t>Violencia económica / psicológica / física</t>
  </si>
  <si>
    <t>Total casos:</t>
  </si>
  <si>
    <t>Porcentaje (%):</t>
  </si>
  <si>
    <t>(1)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 y/o integrante del grupo familiar atendida en una ER a nivel nacional, ejercida por otra persona agresora por primera vez, considerando que la person usuaria cuenta con una ficha de caso "Nuevo"</t>
  </si>
  <si>
    <t>Cuadro N° 4:</t>
  </si>
  <si>
    <t>Cuadro N° 5:</t>
  </si>
  <si>
    <t>Casos de violencia contra las mujeres, integrantes del grupo familiar y violencia sexual derivados por la ZER, por tipo de violencia, según mes</t>
  </si>
  <si>
    <t>Casos de violencia contra las mujeres, integrantes del grupo familiar y violencia sexual derivados por la ZER, por institución a la que se deriva, según mes</t>
  </si>
  <si>
    <t>Violencia económica</t>
  </si>
  <si>
    <t>CEM</t>
  </si>
  <si>
    <t>Juez de Paz</t>
  </si>
  <si>
    <t>Comisaría</t>
  </si>
  <si>
    <t>Subprefecto</t>
  </si>
  <si>
    <t>Estab. de Salud</t>
  </si>
  <si>
    <t>Autoridad Comunal</t>
  </si>
  <si>
    <t>Juzgado Familia/Mixto</t>
  </si>
  <si>
    <t>SECCIÓN II : CARACTERÍSTICAS DE LAS PERSONAS AGRESORAS</t>
  </si>
  <si>
    <t>Cuadro N° 6:</t>
  </si>
  <si>
    <t>Casos de violencia contra las mujeres, integrantes del grupo familiar y violencia sexual derivados por la ZER, por vínculo de la persona agresora con la víctima, según mes</t>
  </si>
  <si>
    <t>Cónyuge</t>
  </si>
  <si>
    <t>Exconyuge</t>
  </si>
  <si>
    <t>Ex-conviviente</t>
  </si>
  <si>
    <t>Madre/Padre</t>
  </si>
  <si>
    <t>Padrastro/Madrastra</t>
  </si>
  <si>
    <t>Hermano/a</t>
  </si>
  <si>
    <t>Hijo/a</t>
  </si>
  <si>
    <t>Abuelo/a</t>
  </si>
  <si>
    <t>Cuñado/a</t>
  </si>
  <si>
    <t>Suegro/a</t>
  </si>
  <si>
    <t>Yerno/Nuera</t>
  </si>
  <si>
    <t>Progenitor/a de hijo</t>
  </si>
  <si>
    <t>Pareja Sexual sin hijos</t>
  </si>
  <si>
    <t>Enamorado/novio que no es pareja sex.</t>
  </si>
  <si>
    <t>Desconocido/a</t>
  </si>
  <si>
    <t>SECCIÓN III : VARIACIÓN PORCENTUAL DE CASOS 2018 RESPECTO AL 2017</t>
  </si>
  <si>
    <t>Cuadro N° 7:</t>
  </si>
  <si>
    <t>Variación porcentual de los Casos de violencia familiar y sexual derivados por la ZER, según mes, 2017 - 2018</t>
  </si>
  <si>
    <t>Fuente: Sistema de Registro de Casos derivados al Sistema Local de Atención y Protección en Zona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</si>
</sst>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##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Arial Narrow"/>
      <family val="2"/>
    </font>
    <font>
      <sz val="10"/>
      <name val="Arial Narrow"/>
      <family val="2"/>
    </font>
    <font>
      <b/>
      <sz val="10"/>
      <color theme="0"/>
      <name val="Arial Narrow"/>
      <family val="2"/>
    </font>
    <font>
      <b/>
      <sz val="12"/>
      <color theme="0"/>
      <name val="Arial Narrow"/>
      <family val="2"/>
    </font>
    <font>
      <sz val="11"/>
      <color indexed="8"/>
      <name val="Calibri"/>
      <family val="2"/>
    </font>
    <font>
      <b/>
      <sz val="14"/>
      <color theme="0"/>
      <name val="Arial Narrow"/>
      <family val="2"/>
    </font>
    <font>
      <sz val="11"/>
      <name val="Arial Narrow"/>
      <family val="2"/>
    </font>
    <font>
      <b/>
      <sz val="17.5"/>
      <color theme="0"/>
      <name val="Arial Narrow"/>
      <family val="2"/>
    </font>
    <font>
      <sz val="20"/>
      <color theme="0"/>
      <name val="Arial Narrow"/>
      <family val="2"/>
    </font>
    <font>
      <b/>
      <sz val="18"/>
      <color theme="0"/>
      <name val="Arial Narrow"/>
      <family val="2"/>
    </font>
    <font>
      <sz val="14"/>
      <color theme="0"/>
      <name val="Arial Narrow"/>
      <family val="2"/>
    </font>
    <font>
      <sz val="10"/>
      <color theme="0"/>
      <name val="Arial Narrow"/>
      <family val="2"/>
    </font>
    <font>
      <sz val="10"/>
      <color indexed="10"/>
      <name val="Arial Narrow"/>
      <family val="2"/>
    </font>
    <font>
      <b/>
      <sz val="15"/>
      <color theme="0"/>
      <name val="Arial Narrow"/>
      <family val="2"/>
    </font>
    <font>
      <b/>
      <vertAlign val="superscript"/>
      <sz val="15"/>
      <color theme="0"/>
      <name val="Arial Narrow"/>
      <family val="2"/>
    </font>
    <font>
      <b/>
      <i/>
      <u/>
      <sz val="12"/>
      <name val="Arial Narrow"/>
      <family val="2"/>
    </font>
    <font>
      <b/>
      <i/>
      <sz val="14"/>
      <name val="Arial Narrow"/>
      <family val="2"/>
    </font>
    <font>
      <b/>
      <sz val="14"/>
      <color theme="9" tint="-0.499984740745262"/>
      <name val="Arial Narrow"/>
      <family val="2"/>
    </font>
    <font>
      <i/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i/>
      <u/>
      <sz val="10"/>
      <name val="Arial Narrow"/>
      <family val="2"/>
    </font>
    <font>
      <b/>
      <sz val="14"/>
      <color indexed="9"/>
      <name val="Arial Narrow"/>
      <family val="2"/>
    </font>
    <font>
      <b/>
      <sz val="9"/>
      <color theme="0"/>
      <name val="Arial Narrow"/>
      <family val="2"/>
    </font>
    <font>
      <b/>
      <sz val="11"/>
      <color theme="8" tint="-0.499984740745262"/>
      <name val="Arial Narrow"/>
      <family val="2"/>
    </font>
    <font>
      <b/>
      <sz val="14"/>
      <color theme="8" tint="-0.499984740745262"/>
      <name val="Arial Narrow"/>
      <family val="2"/>
    </font>
    <font>
      <b/>
      <sz val="10"/>
      <color theme="8" tint="-0.499984740745262"/>
      <name val="Arial Narrow"/>
      <family val="2"/>
    </font>
    <font>
      <b/>
      <u/>
      <sz val="12"/>
      <color theme="9" tint="-0.499984740745262"/>
      <name val="Arial Narrow"/>
      <family val="2"/>
    </font>
    <font>
      <b/>
      <sz val="8"/>
      <color theme="0"/>
      <name val="Arial Narrow"/>
      <family val="2"/>
    </font>
    <font>
      <b/>
      <i/>
      <u/>
      <sz val="12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5"/>
      <color theme="1"/>
      <name val="Arial Narrow"/>
      <family val="2"/>
    </font>
    <font>
      <sz val="9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/>
      <right style="thin">
        <color indexed="64"/>
      </right>
      <top style="dashed">
        <color rgb="FF000066"/>
      </top>
      <bottom style="dashed">
        <color rgb="FF000066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4">
    <xf numFmtId="0" fontId="0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vertical="center"/>
    </xf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22">
    <xf numFmtId="0" fontId="0" fillId="0" borderId="0" xfId="0"/>
    <xf numFmtId="0" fontId="1" fillId="4" borderId="0" xfId="0" applyFont="1" applyFill="1"/>
    <xf numFmtId="0" fontId="1" fillId="2" borderId="0" xfId="0" applyFont="1" applyFill="1"/>
    <xf numFmtId="0" fontId="1" fillId="0" borderId="0" xfId="0" applyFont="1"/>
    <xf numFmtId="0" fontId="7" fillId="3" borderId="0" xfId="11" applyFont="1" applyFill="1" applyBorder="1" applyAlignment="1" applyProtection="1">
      <alignment horizontal="centerContinuous" vertical="center" wrapText="1"/>
    </xf>
    <xf numFmtId="0" fontId="7" fillId="3" borderId="0" xfId="11" applyFont="1" applyFill="1" applyBorder="1" applyAlignment="1" applyProtection="1">
      <alignment vertical="center" wrapText="1"/>
    </xf>
    <xf numFmtId="0" fontId="11" fillId="3" borderId="0" xfId="0" applyFont="1" applyFill="1" applyBorder="1" applyAlignment="1" applyProtection="1">
      <alignment horizontal="centerContinuous" vertical="center"/>
    </xf>
    <xf numFmtId="0" fontId="9" fillId="3" borderId="0" xfId="0" applyFont="1" applyFill="1" applyBorder="1" applyAlignment="1" applyProtection="1">
      <alignment horizontal="centerContinuous" vertical="center"/>
    </xf>
    <xf numFmtId="0" fontId="12" fillId="3" borderId="0" xfId="0" applyFont="1" applyFill="1" applyBorder="1" applyAlignment="1" applyProtection="1">
      <alignment horizontal="centerContinuous" vertical="center"/>
    </xf>
    <xf numFmtId="0" fontId="13" fillId="3" borderId="0" xfId="0" applyFont="1" applyFill="1" applyBorder="1" applyAlignment="1" applyProtection="1">
      <alignment horizontal="centerContinuous" vertical="center"/>
    </xf>
    <xf numFmtId="0" fontId="14" fillId="3" borderId="0" xfId="0" applyFont="1" applyFill="1" applyBorder="1" applyAlignment="1" applyProtection="1">
      <alignment horizontal="centerContinuous"/>
    </xf>
    <xf numFmtId="0" fontId="9" fillId="3" borderId="0" xfId="0" applyFont="1" applyFill="1" applyBorder="1" applyAlignment="1" applyProtection="1">
      <alignment horizontal="centerContinuous"/>
    </xf>
    <xf numFmtId="0" fontId="15" fillId="3" borderId="0" xfId="0" applyFont="1" applyFill="1" applyBorder="1" applyAlignment="1" applyProtection="1">
      <alignment horizontal="centerContinuous"/>
    </xf>
    <xf numFmtId="0" fontId="1" fillId="4" borderId="0" xfId="0" applyFont="1" applyFill="1" applyProtection="1"/>
    <xf numFmtId="0" fontId="16" fillId="4" borderId="0" xfId="0" applyFont="1" applyFill="1" applyProtection="1"/>
    <xf numFmtId="0" fontId="17" fillId="5" borderId="4" xfId="0" applyFont="1" applyFill="1" applyBorder="1" applyAlignment="1" applyProtection="1">
      <alignment horizontal="centerContinuous" vertical="center" wrapText="1"/>
    </xf>
    <xf numFmtId="0" fontId="9" fillId="5" borderId="5" xfId="0" applyFont="1" applyFill="1" applyBorder="1" applyAlignment="1" applyProtection="1">
      <alignment horizontal="centerContinuous" vertical="center" wrapText="1"/>
    </xf>
    <xf numFmtId="0" fontId="9" fillId="5" borderId="6" xfId="0" applyFont="1" applyFill="1" applyBorder="1" applyAlignment="1" applyProtection="1">
      <alignment horizontal="centerContinuous" vertical="center" wrapText="1"/>
    </xf>
    <xf numFmtId="0" fontId="19" fillId="2" borderId="0" xfId="0" applyFont="1" applyFill="1" applyBorder="1" applyAlignment="1" applyProtection="1">
      <alignment horizontal="centerContinuous"/>
    </xf>
    <xf numFmtId="0" fontId="20" fillId="2" borderId="0" xfId="0" applyFont="1" applyFill="1" applyBorder="1" applyAlignment="1" applyProtection="1">
      <alignment horizontal="centerContinuous"/>
    </xf>
    <xf numFmtId="0" fontId="21" fillId="2" borderId="0" xfId="0" applyFont="1" applyFill="1" applyBorder="1" applyAlignment="1" applyProtection="1">
      <alignment horizontal="centerContinuous"/>
    </xf>
    <xf numFmtId="0" fontId="21" fillId="2" borderId="0" xfId="0" applyFont="1" applyFill="1" applyBorder="1" applyAlignment="1" applyProtection="1"/>
    <xf numFmtId="0" fontId="19" fillId="2" borderId="0" xfId="0" applyFont="1" applyFill="1" applyBorder="1" applyAlignment="1" applyProtection="1">
      <alignment horizontal="centerContinuous" vertical="center" wrapText="1"/>
    </xf>
    <xf numFmtId="0" fontId="22" fillId="4" borderId="0" xfId="0" applyFont="1" applyFill="1" applyAlignment="1">
      <alignment horizontal="centerContinuous" vertical="center" wrapText="1"/>
    </xf>
    <xf numFmtId="0" fontId="1" fillId="2" borderId="0" xfId="0" applyFont="1" applyFill="1" applyProtection="1"/>
    <xf numFmtId="0" fontId="6" fillId="6" borderId="7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/>
    </xf>
    <xf numFmtId="0" fontId="5" fillId="4" borderId="7" xfId="0" applyFont="1" applyFill="1" applyBorder="1" applyAlignment="1" applyProtection="1">
      <alignment horizontal="center" vertical="center"/>
    </xf>
    <xf numFmtId="3" fontId="5" fillId="4" borderId="7" xfId="0" applyNumberFormat="1" applyFont="1" applyFill="1" applyBorder="1" applyAlignment="1" applyProtection="1">
      <alignment horizontal="center" vertical="center"/>
    </xf>
    <xf numFmtId="3" fontId="5" fillId="4" borderId="8" xfId="0" applyNumberFormat="1" applyFont="1" applyFill="1" applyBorder="1" applyAlignment="1" applyProtection="1">
      <alignment horizontal="center" vertical="center"/>
    </xf>
    <xf numFmtId="3" fontId="5" fillId="2" borderId="8" xfId="0" applyNumberFormat="1" applyFont="1" applyFill="1" applyBorder="1" applyAlignment="1" applyProtection="1">
      <alignment horizontal="center" vertical="center"/>
    </xf>
    <xf numFmtId="3" fontId="5" fillId="2" borderId="7" xfId="0" applyNumberFormat="1" applyFont="1" applyFill="1" applyBorder="1" applyAlignment="1" applyProtection="1">
      <alignment horizontal="center" vertical="center"/>
    </xf>
    <xf numFmtId="0" fontId="23" fillId="7" borderId="7" xfId="0" applyFont="1" applyFill="1" applyBorder="1" applyAlignment="1" applyProtection="1">
      <alignment horizontal="center" vertical="center"/>
    </xf>
    <xf numFmtId="3" fontId="23" fillId="7" borderId="7" xfId="0" applyNumberFormat="1" applyFont="1" applyFill="1" applyBorder="1" applyAlignment="1" applyProtection="1">
      <alignment horizontal="center" vertical="center"/>
    </xf>
    <xf numFmtId="0" fontId="24" fillId="7" borderId="7" xfId="0" applyFont="1" applyFill="1" applyBorder="1" applyAlignment="1" applyProtection="1">
      <alignment horizontal="center" vertical="center"/>
    </xf>
    <xf numFmtId="164" fontId="10" fillId="7" borderId="7" xfId="3" applyNumberFormat="1" applyFont="1" applyFill="1" applyBorder="1" applyAlignment="1" applyProtection="1">
      <alignment horizontal="center" vertical="center"/>
    </xf>
    <xf numFmtId="164" fontId="10" fillId="7" borderId="8" xfId="3" applyNumberFormat="1" applyFont="1" applyFill="1" applyBorder="1" applyAlignment="1" applyProtection="1">
      <alignment horizontal="center" vertical="center"/>
    </xf>
    <xf numFmtId="9" fontId="10" fillId="7" borderId="7" xfId="3" applyFont="1" applyFill="1" applyBorder="1" applyAlignment="1" applyProtection="1">
      <alignment horizontal="center" vertical="center"/>
    </xf>
    <xf numFmtId="0" fontId="19" fillId="2" borderId="0" xfId="0" applyFont="1" applyFill="1" applyBorder="1" applyAlignment="1" applyProtection="1">
      <alignment horizontal="centerContinuous" vertical="center"/>
    </xf>
    <xf numFmtId="0" fontId="1" fillId="4" borderId="0" xfId="0" applyFont="1" applyFill="1" applyAlignment="1" applyProtection="1">
      <alignment horizontal="centerContinuous" vertical="center"/>
    </xf>
    <xf numFmtId="0" fontId="19" fillId="2" borderId="0" xfId="0" applyFont="1" applyFill="1" applyBorder="1" applyAlignment="1" applyProtection="1">
      <alignment horizontal="centerContinuous" wrapText="1"/>
    </xf>
    <xf numFmtId="0" fontId="25" fillId="4" borderId="0" xfId="0" applyFont="1" applyFill="1" applyAlignment="1" applyProtection="1">
      <alignment horizontal="centerContinuous" vertical="center"/>
    </xf>
    <xf numFmtId="0" fontId="22" fillId="4" borderId="0" xfId="0" applyFont="1" applyFill="1" applyAlignment="1" applyProtection="1">
      <alignment horizontal="centerContinuous" vertical="center"/>
    </xf>
    <xf numFmtId="0" fontId="1" fillId="4" borderId="0" xfId="0" applyFont="1" applyFill="1" applyAlignment="1" applyProtection="1">
      <alignment horizontal="left" vertical="center"/>
    </xf>
    <xf numFmtId="0" fontId="1" fillId="2" borderId="0" xfId="0" applyFont="1" applyFill="1" applyAlignment="1" applyProtection="1">
      <alignment horizontal="left"/>
    </xf>
    <xf numFmtId="0" fontId="26" fillId="4" borderId="0" xfId="0" applyFont="1" applyFill="1" applyAlignment="1" applyProtection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6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Protection="1"/>
    <xf numFmtId="0" fontId="27" fillId="6" borderId="7" xfId="0" applyFont="1" applyFill="1" applyBorder="1" applyAlignment="1" applyProtection="1">
      <alignment horizontal="center" vertical="center" wrapText="1"/>
    </xf>
    <xf numFmtId="0" fontId="28" fillId="2" borderId="0" xfId="0" applyFont="1" applyFill="1" applyAlignment="1">
      <alignment horizontal="center"/>
    </xf>
    <xf numFmtId="3" fontId="29" fillId="2" borderId="0" xfId="0" applyNumberFormat="1" applyFont="1" applyFill="1" applyAlignment="1">
      <alignment horizontal="center"/>
    </xf>
    <xf numFmtId="0" fontId="30" fillId="2" borderId="0" xfId="0" applyFont="1" applyFill="1" applyAlignment="1">
      <alignment horizontal="center"/>
    </xf>
    <xf numFmtId="164" fontId="29" fillId="2" borderId="0" xfId="3" applyNumberFormat="1" applyFont="1" applyFill="1" applyAlignment="1">
      <alignment horizontal="center"/>
    </xf>
    <xf numFmtId="0" fontId="6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Alignment="1"/>
    <xf numFmtId="0" fontId="23" fillId="2" borderId="0" xfId="0" applyFont="1" applyFill="1" applyBorder="1" applyAlignment="1" applyProtection="1">
      <alignment horizontal="center" vertical="center"/>
    </xf>
    <xf numFmtId="3" fontId="23" fillId="2" borderId="0" xfId="0" applyNumberFormat="1" applyFont="1" applyFill="1" applyBorder="1" applyAlignment="1" applyProtection="1">
      <alignment horizontal="center" vertical="center"/>
    </xf>
    <xf numFmtId="0" fontId="1" fillId="4" borderId="0" xfId="0" applyFont="1" applyFill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1" fillId="4" borderId="0" xfId="0" applyFont="1" applyFill="1" applyAlignment="1">
      <alignment horizontal="centerContinuous" wrapText="1"/>
    </xf>
    <xf numFmtId="0" fontId="1" fillId="2" borderId="0" xfId="0" applyFont="1" applyFill="1" applyAlignment="1">
      <alignment horizontal="centerContinuous" wrapText="1"/>
    </xf>
    <xf numFmtId="0" fontId="1" fillId="4" borderId="0" xfId="0" applyFont="1" applyFill="1" applyAlignment="1">
      <alignment horizontal="left"/>
    </xf>
    <xf numFmtId="0" fontId="5" fillId="4" borderId="9" xfId="0" applyFont="1" applyFill="1" applyBorder="1" applyAlignment="1" applyProtection="1">
      <alignment horizontal="center" vertical="center"/>
    </xf>
    <xf numFmtId="3" fontId="5" fillId="4" borderId="9" xfId="0" applyNumberFormat="1" applyFont="1" applyFill="1" applyBorder="1" applyAlignment="1" applyProtection="1">
      <alignment horizontal="center" vertical="center"/>
    </xf>
    <xf numFmtId="0" fontId="23" fillId="7" borderId="1" xfId="0" applyFont="1" applyFill="1" applyBorder="1" applyAlignment="1" applyProtection="1">
      <alignment horizontal="center" vertical="center"/>
    </xf>
    <xf numFmtId="3" fontId="23" fillId="7" borderId="1" xfId="0" applyNumberFormat="1" applyFont="1" applyFill="1" applyBorder="1" applyAlignment="1" applyProtection="1">
      <alignment horizontal="center" vertical="center"/>
    </xf>
    <xf numFmtId="9" fontId="10" fillId="7" borderId="7" xfId="3" applyNumberFormat="1" applyFont="1" applyFill="1" applyBorder="1" applyAlignment="1" applyProtection="1">
      <alignment horizontal="center" vertical="center"/>
    </xf>
    <xf numFmtId="0" fontId="4" fillId="5" borderId="5" xfId="0" applyFont="1" applyFill="1" applyBorder="1" applyAlignment="1" applyProtection="1">
      <alignment horizontal="centerContinuous"/>
    </xf>
    <xf numFmtId="0" fontId="10" fillId="4" borderId="0" xfId="0" applyFont="1" applyFill="1" applyAlignment="1" applyProtection="1">
      <alignment horizontal="centerContinuous"/>
    </xf>
    <xf numFmtId="0" fontId="31" fillId="2" borderId="0" xfId="0" applyFont="1" applyFill="1" applyBorder="1" applyAlignment="1" applyProtection="1">
      <alignment horizontal="centerContinuous" vertical="center"/>
    </xf>
    <xf numFmtId="0" fontId="27" fillId="6" borderId="7" xfId="0" applyFont="1" applyFill="1" applyBorder="1" applyAlignment="1" applyProtection="1">
      <alignment horizontal="center" vertical="center" textRotation="90" wrapText="1"/>
    </xf>
    <xf numFmtId="165" fontId="1" fillId="0" borderId="0" xfId="0" applyNumberFormat="1" applyFont="1"/>
    <xf numFmtId="9" fontId="5" fillId="7" borderId="7" xfId="3" applyFont="1" applyFill="1" applyBorder="1" applyAlignment="1" applyProtection="1">
      <alignment horizontal="center" vertical="center"/>
    </xf>
    <xf numFmtId="0" fontId="1" fillId="4" borderId="0" xfId="0" applyFont="1" applyFill="1" applyAlignment="1">
      <alignment horizontal="centerContinuous" vertical="center"/>
    </xf>
    <xf numFmtId="0" fontId="21" fillId="2" borderId="0" xfId="0" applyFont="1" applyFill="1" applyBorder="1" applyAlignment="1" applyProtection="1">
      <alignment horizontal="centerContinuous" vertical="center" wrapText="1"/>
    </xf>
    <xf numFmtId="0" fontId="1" fillId="2" borderId="0" xfId="0" applyFont="1" applyFill="1" applyAlignment="1" applyProtection="1">
      <alignment horizontal="centerContinuous" vertical="center"/>
    </xf>
    <xf numFmtId="0" fontId="1" fillId="2" borderId="0" xfId="0" applyFont="1" applyFill="1" applyBorder="1"/>
    <xf numFmtId="0" fontId="1" fillId="0" borderId="0" xfId="0" applyFont="1" applyAlignment="1">
      <alignment horizontal="centerContinuous" vertical="center"/>
    </xf>
    <xf numFmtId="0" fontId="27" fillId="2" borderId="0" xfId="0" applyFont="1" applyFill="1" applyBorder="1" applyAlignment="1" applyProtection="1">
      <alignment vertical="center" wrapText="1"/>
    </xf>
    <xf numFmtId="0" fontId="6" fillId="2" borderId="0" xfId="0" applyFont="1" applyFill="1" applyBorder="1" applyAlignment="1" applyProtection="1">
      <alignment vertical="center" wrapText="1"/>
    </xf>
    <xf numFmtId="0" fontId="32" fillId="2" borderId="0" xfId="0" applyFont="1" applyFill="1" applyBorder="1" applyAlignment="1" applyProtection="1">
      <alignment vertical="center" wrapText="1"/>
    </xf>
    <xf numFmtId="0" fontId="33" fillId="4" borderId="0" xfId="0" applyFont="1" applyFill="1" applyAlignment="1">
      <alignment horizontal="centerContinuous" vertical="center" wrapText="1"/>
    </xf>
    <xf numFmtId="3" fontId="5" fillId="2" borderId="0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/>
    <xf numFmtId="0" fontId="34" fillId="2" borderId="0" xfId="0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0" fontId="19" fillId="2" borderId="0" xfId="0" applyFont="1" applyFill="1" applyBorder="1" applyAlignment="1" applyProtection="1">
      <alignment vertical="center" wrapText="1"/>
    </xf>
    <xf numFmtId="0" fontId="33" fillId="4" borderId="0" xfId="0" applyFont="1" applyFill="1" applyAlignment="1">
      <alignment vertical="center" wrapText="1"/>
    </xf>
    <xf numFmtId="0" fontId="1" fillId="4" borderId="0" xfId="0" applyFont="1" applyFill="1" applyAlignment="1"/>
    <xf numFmtId="0" fontId="5" fillId="2" borderId="2" xfId="6" applyFont="1" applyFill="1" applyBorder="1" applyAlignment="1">
      <alignment vertical="center" wrapText="1"/>
    </xf>
    <xf numFmtId="0" fontId="34" fillId="2" borderId="2" xfId="6" applyFont="1" applyFill="1" applyBorder="1" applyAlignment="1">
      <alignment horizontal="center" vertical="center" wrapText="1"/>
    </xf>
    <xf numFmtId="164" fontId="34" fillId="2" borderId="2" xfId="3" applyNumberFormat="1" applyFont="1" applyFill="1" applyBorder="1" applyAlignment="1">
      <alignment horizontal="center" vertical="center" wrapText="1"/>
    </xf>
    <xf numFmtId="0" fontId="5" fillId="2" borderId="3" xfId="6" applyFont="1" applyFill="1" applyBorder="1" applyAlignment="1">
      <alignment vertical="center" wrapText="1"/>
    </xf>
    <xf numFmtId="0" fontId="34" fillId="2" borderId="3" xfId="6" applyFont="1" applyFill="1" applyBorder="1" applyAlignment="1">
      <alignment horizontal="center" vertical="center" wrapText="1"/>
    </xf>
    <xf numFmtId="0" fontId="23" fillId="2" borderId="0" xfId="0" applyFont="1" applyFill="1" applyBorder="1" applyAlignment="1" applyProtection="1">
      <alignment horizontal="center" vertical="center" wrapText="1"/>
    </xf>
    <xf numFmtId="0" fontId="35" fillId="2" borderId="0" xfId="0" applyFont="1" applyFill="1" applyBorder="1" applyAlignment="1">
      <alignment horizontal="center"/>
    </xf>
    <xf numFmtId="3" fontId="35" fillId="2" borderId="0" xfId="0" applyNumberFormat="1" applyFont="1" applyFill="1" applyBorder="1" applyAlignment="1">
      <alignment horizontal="center"/>
    </xf>
    <xf numFmtId="9" fontId="34" fillId="2" borderId="0" xfId="0" applyNumberFormat="1" applyFont="1" applyFill="1" applyBorder="1" applyAlignment="1">
      <alignment horizontal="center"/>
    </xf>
    <xf numFmtId="9" fontId="34" fillId="2" borderId="0" xfId="3" applyFont="1" applyFill="1" applyBorder="1" applyAlignment="1"/>
    <xf numFmtId="0" fontId="36" fillId="2" borderId="0" xfId="0" applyFont="1" applyFill="1" applyBorder="1" applyAlignment="1">
      <alignment horizontal="center"/>
    </xf>
    <xf numFmtId="0" fontId="19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>
      <alignment horizontal="centerContinuous"/>
    </xf>
    <xf numFmtId="0" fontId="19" fillId="2" borderId="0" xfId="0" applyFont="1" applyFill="1" applyBorder="1" applyAlignment="1" applyProtection="1">
      <alignment vertical="center"/>
    </xf>
    <xf numFmtId="9" fontId="5" fillId="2" borderId="0" xfId="3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 applyProtection="1">
      <alignment horizontal="center" vertical="center"/>
    </xf>
    <xf numFmtId="0" fontId="5" fillId="2" borderId="0" xfId="6" applyFont="1" applyFill="1" applyBorder="1" applyAlignment="1">
      <alignment vertical="center" wrapText="1"/>
    </xf>
    <xf numFmtId="0" fontId="34" fillId="2" borderId="0" xfId="6" applyFont="1" applyFill="1" applyBorder="1" applyAlignment="1">
      <alignment horizontal="center" vertical="center" wrapText="1"/>
    </xf>
    <xf numFmtId="0" fontId="33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/>
    </xf>
    <xf numFmtId="164" fontId="23" fillId="7" borderId="7" xfId="3" applyNumberFormat="1" applyFont="1" applyFill="1" applyBorder="1" applyAlignment="1" applyProtection="1">
      <alignment horizontal="center" vertical="center"/>
    </xf>
    <xf numFmtId="0" fontId="33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 applyProtection="1">
      <alignment vertical="center"/>
    </xf>
    <xf numFmtId="3" fontId="6" fillId="2" borderId="0" xfId="0" applyNumberFormat="1" applyFont="1" applyFill="1" applyBorder="1" applyAlignment="1" applyProtection="1">
      <alignment horizontal="center" vertical="center"/>
    </xf>
    <xf numFmtId="0" fontId="37" fillId="4" borderId="0" xfId="0" applyFont="1" applyFill="1" applyAlignment="1">
      <alignment vertical="center"/>
    </xf>
    <xf numFmtId="0" fontId="19" fillId="2" borderId="0" xfId="0" applyFont="1" applyFill="1" applyBorder="1" applyAlignment="1" applyProtection="1">
      <alignment horizontal="center" vertical="center"/>
    </xf>
    <xf numFmtId="0" fontId="6" fillId="6" borderId="7" xfId="0" applyFont="1" applyFill="1" applyBorder="1" applyAlignment="1" applyProtection="1">
      <alignment horizontal="center" vertical="center" wrapText="1"/>
    </xf>
    <xf numFmtId="0" fontId="5" fillId="4" borderId="0" xfId="0" applyFont="1" applyFill="1" applyAlignment="1" applyProtection="1">
      <alignment horizontal="left" wrapText="1"/>
    </xf>
  </cellXfs>
  <cellStyles count="14">
    <cellStyle name="Normal" xfId="0" builtinId="0"/>
    <cellStyle name="Normal 2" xfId="1"/>
    <cellStyle name="Normal 2 2" xfId="2"/>
    <cellStyle name="Normal 2 2 3" xfId="7"/>
    <cellStyle name="Normal 2 3" xfId="12"/>
    <cellStyle name="Normal 2 3 2" xfId="6"/>
    <cellStyle name="Normal 3 2" xfId="13"/>
    <cellStyle name="Normal_Directorio CEMs - agos - 2009 - UGTAI" xfId="11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tipo de ingreso a la ZER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9CB-4A5F-8723-F88D460F68A5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9CB-4A5F-8723-F88D460F68A5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89CB-4A5F-8723-F88D460F68A5}"/>
              </c:ext>
            </c:extLst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9CB-4A5F-8723-F88D460F68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0706033715815675E-2"/>
                  <c:y val="0.1814427569683221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9CB-4A5F-8723-F88D460F68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20792610059087344"/>
                  <c:y val="-8.32606987539415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9CB-4A5F-8723-F88D460F68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'ER Casos'!$C$15:$E$15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 Casos'!$C$28:$E$28</c:f>
              <c:numCache>
                <c:formatCode>#,##0</c:formatCode>
                <c:ptCount val="3"/>
                <c:pt idx="0">
                  <c:v>1393</c:v>
                </c:pt>
                <c:pt idx="1">
                  <c:v>96</c:v>
                </c:pt>
                <c:pt idx="2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9CB-4A5F-8723-F88D460F6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sexo de la víctima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shade val="7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3A0-4B89-BC08-F1EF65C484FF}"/>
              </c:ext>
            </c:extLst>
          </c:dPt>
          <c:dPt>
            <c:idx val="1"/>
            <c:bubble3D val="0"/>
            <c:spPr>
              <a:solidFill>
                <a:schemeClr val="accent6">
                  <a:tint val="77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3A0-4B89-BC08-F1EF65C484FF}"/>
              </c:ext>
            </c:extLst>
          </c:dPt>
          <c:dLbls>
            <c:dLbl>
              <c:idx val="0"/>
              <c:layout>
                <c:manualLayout>
                  <c:x val="0.16819729467809028"/>
                  <c:y val="7.49346534419787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3A0-4B89-BC08-F1EF65C484F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5357144296695191"/>
                  <c:y val="-6.46824390016842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3A0-4B89-BC08-F1EF65C484F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3A0-4B89-BC08-F1EF65C484F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'ER Casos'!$N$15:$O$15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 Casos'!$N$28:$O$28</c:f>
              <c:numCache>
                <c:formatCode>#,##0</c:formatCode>
                <c:ptCount val="2"/>
                <c:pt idx="0">
                  <c:v>1316</c:v>
                </c:pt>
                <c:pt idx="1">
                  <c:v>195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3A0-4B89-BC08-F1EF65C48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tipo de violencia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tint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DEE-4C68-B978-09C4E8F10567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DEE-4C68-B978-09C4E8F10567}"/>
              </c:ext>
            </c:extLst>
          </c:dPt>
          <c:dPt>
            <c:idx val="2"/>
            <c:bubble3D val="0"/>
            <c:spPr>
              <a:solidFill>
                <a:schemeClr val="accent4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DEE-4C68-B978-09C4E8F10567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ADEE-4C68-B978-09C4E8F10567}"/>
              </c:ext>
            </c:extLst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DEE-4C68-B978-09C4E8F1056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6564629277845021E-3"/>
                  <c:y val="0.155958433899036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DEE-4C68-B978-09C4E8F1056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86803241591984"/>
                  <c:y val="-7.89722668316277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DEE-4C68-B978-09C4E8F1056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'ER Casos'!$C$56:$F$56</c:f>
              <c:strCache>
                <c:ptCount val="4"/>
                <c:pt idx="0">
                  <c:v>Violencia económica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'ER Casos'!$C$69:$F$69</c:f>
              <c:numCache>
                <c:formatCode>#,##0</c:formatCode>
                <c:ptCount val="4"/>
                <c:pt idx="0">
                  <c:v>112</c:v>
                </c:pt>
                <c:pt idx="1">
                  <c:v>633</c:v>
                </c:pt>
                <c:pt idx="2">
                  <c:v>582</c:v>
                </c:pt>
                <c:pt idx="3">
                  <c:v>184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DEE-4C68-B978-09C4E8F10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image" Target="../media/image4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5" Type="http://schemas.openxmlformats.org/officeDocument/2006/relationships/image" Target="../media/image3.jpe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68580</xdr:rowOff>
    </xdr:from>
    <xdr:to>
      <xdr:col>5</xdr:col>
      <xdr:colOff>213360</xdr:colOff>
      <xdr:row>1</xdr:row>
      <xdr:rowOff>464820</xdr:rowOff>
    </xdr:to>
    <xdr:pic>
      <xdr:nvPicPr>
        <xdr:cNvPr id="2" name="Picture 88" descr="logoMIMP ">
          <a:extLst>
            <a:ext uri="{FF2B5EF4-FFF2-40B4-BE49-F238E27FC236}">
              <a16:creationId xmlns="" xmlns:a16="http://schemas.microsoft.com/office/drawing/2014/main" id="{BC347AE0-FCCC-42EA-8325-C7AA1241B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"/>
          <a:ext cx="448818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76200</xdr:colOff>
      <xdr:row>13</xdr:row>
      <xdr:rowOff>129540</xdr:rowOff>
    </xdr:from>
    <xdr:to>
      <xdr:col>10</xdr:col>
      <xdr:colOff>541020</xdr:colOff>
      <xdr:row>28</xdr:row>
      <xdr:rowOff>53340</xdr:rowOff>
    </xdr:to>
    <xdr:graphicFrame macro="">
      <xdr:nvGraphicFramePr>
        <xdr:cNvPr id="3" name="Gráfico 21">
          <a:extLst>
            <a:ext uri="{FF2B5EF4-FFF2-40B4-BE49-F238E27FC236}">
              <a16:creationId xmlns="" xmlns:a16="http://schemas.microsoft.com/office/drawing/2014/main" id="{AA3EB53E-14E9-42BA-BAEC-74E03F0B5B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22860</xdr:colOff>
      <xdr:row>13</xdr:row>
      <xdr:rowOff>137160</xdr:rowOff>
    </xdr:from>
    <xdr:to>
      <xdr:col>21</xdr:col>
      <xdr:colOff>106680</xdr:colOff>
      <xdr:row>28</xdr:row>
      <xdr:rowOff>53340</xdr:rowOff>
    </xdr:to>
    <xdr:graphicFrame macro="">
      <xdr:nvGraphicFramePr>
        <xdr:cNvPr id="4" name="Gráfico 22">
          <a:extLst>
            <a:ext uri="{FF2B5EF4-FFF2-40B4-BE49-F238E27FC236}">
              <a16:creationId xmlns="" xmlns:a16="http://schemas.microsoft.com/office/drawing/2014/main" id="{0EA7519B-254C-4ED8-8C70-6DE4D2A4D0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335280</xdr:colOff>
      <xdr:row>33</xdr:row>
      <xdr:rowOff>266700</xdr:rowOff>
    </xdr:from>
    <xdr:to>
      <xdr:col>9</xdr:col>
      <xdr:colOff>243840</xdr:colOff>
      <xdr:row>34</xdr:row>
      <xdr:rowOff>754381</xdr:rowOff>
    </xdr:to>
    <xdr:pic>
      <xdr:nvPicPr>
        <xdr:cNvPr id="5" name="Imagen 23">
          <a:extLst>
            <a:ext uri="{FF2B5EF4-FFF2-40B4-BE49-F238E27FC236}">
              <a16:creationId xmlns="" xmlns:a16="http://schemas.microsoft.com/office/drawing/2014/main" id="{D69C8DD5-9DCE-4AE8-BA29-893612EE9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275" t="54999" r="67741" b="26172"/>
        <a:stretch>
          <a:fillRect/>
        </a:stretch>
      </xdr:blipFill>
      <xdr:spPr bwMode="auto">
        <a:xfrm>
          <a:off x="7216140" y="7833360"/>
          <a:ext cx="769620" cy="104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365760</xdr:colOff>
      <xdr:row>35</xdr:row>
      <xdr:rowOff>152400</xdr:rowOff>
    </xdr:from>
    <xdr:to>
      <xdr:col>9</xdr:col>
      <xdr:colOff>320040</xdr:colOff>
      <xdr:row>41</xdr:row>
      <xdr:rowOff>53340</xdr:rowOff>
    </xdr:to>
    <xdr:pic>
      <xdr:nvPicPr>
        <xdr:cNvPr id="6" name="Imagen 24">
          <a:extLst>
            <a:ext uri="{FF2B5EF4-FFF2-40B4-BE49-F238E27FC236}">
              <a16:creationId xmlns="" xmlns:a16="http://schemas.microsoft.com/office/drawing/2014/main" id="{F55A7C1D-2DBD-4591-AF47-0320DF879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520" t="55869" r="44830" b="25475"/>
        <a:stretch>
          <a:fillRect/>
        </a:stretch>
      </xdr:blipFill>
      <xdr:spPr bwMode="auto">
        <a:xfrm>
          <a:off x="7246620" y="9128760"/>
          <a:ext cx="815340" cy="1043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480060</xdr:colOff>
      <xdr:row>42</xdr:row>
      <xdr:rowOff>60960</xdr:rowOff>
    </xdr:from>
    <xdr:to>
      <xdr:col>9</xdr:col>
      <xdr:colOff>251460</xdr:colOff>
      <xdr:row>47</xdr:row>
      <xdr:rowOff>198118</xdr:rowOff>
    </xdr:to>
    <xdr:pic>
      <xdr:nvPicPr>
        <xdr:cNvPr id="7" name="Imagen 25">
          <a:extLst>
            <a:ext uri="{FF2B5EF4-FFF2-40B4-BE49-F238E27FC236}">
              <a16:creationId xmlns="" xmlns:a16="http://schemas.microsoft.com/office/drawing/2014/main" id="{897D804C-700A-42B3-ADC8-E828BCAB5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371" t="53381" r="20503" b="25475"/>
        <a:stretch>
          <a:fillRect/>
        </a:stretch>
      </xdr:blipFill>
      <xdr:spPr bwMode="auto">
        <a:xfrm>
          <a:off x="7360920" y="10355580"/>
          <a:ext cx="632460" cy="1036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342900</xdr:colOff>
      <xdr:row>16</xdr:row>
      <xdr:rowOff>91440</xdr:rowOff>
    </xdr:from>
    <xdr:to>
      <xdr:col>16</xdr:col>
      <xdr:colOff>693420</xdr:colOff>
      <xdr:row>21</xdr:row>
      <xdr:rowOff>82671</xdr:rowOff>
    </xdr:to>
    <xdr:pic>
      <xdr:nvPicPr>
        <xdr:cNvPr id="8" name="Imagen 27" descr="http://images.gofreedownload.net/man-symbol-sign-clip-art-8030.jpg">
          <a:extLst>
            <a:ext uri="{FF2B5EF4-FFF2-40B4-BE49-F238E27FC236}">
              <a16:creationId xmlns="" xmlns:a16="http://schemas.microsoft.com/office/drawing/2014/main" id="{C2AD3E43-2A06-4F67-BD08-92A61B253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6540" y="4411980"/>
          <a:ext cx="350520" cy="867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334904</xdr:colOff>
      <xdr:row>20</xdr:row>
      <xdr:rowOff>100314</xdr:rowOff>
    </xdr:from>
    <xdr:to>
      <xdr:col>5</xdr:col>
      <xdr:colOff>836756</xdr:colOff>
      <xdr:row>21</xdr:row>
      <xdr:rowOff>147162</xdr:rowOff>
    </xdr:to>
    <xdr:sp macro="" textlink="">
      <xdr:nvSpPr>
        <xdr:cNvPr id="9" name="Flecha derecha 8">
          <a:extLst>
            <a:ext uri="{FF2B5EF4-FFF2-40B4-BE49-F238E27FC236}">
              <a16:creationId xmlns="" xmlns:a16="http://schemas.microsoft.com/office/drawing/2014/main" id="{F6FEC682-A9C8-49EC-B3DA-8DB0A6638CB3}"/>
            </a:ext>
          </a:extLst>
        </xdr:cNvPr>
        <xdr:cNvSpPr/>
      </xdr:nvSpPr>
      <xdr:spPr>
        <a:xfrm>
          <a:off x="4609724" y="5121894"/>
          <a:ext cx="501852" cy="222108"/>
        </a:xfrm>
        <a:prstGeom prst="righ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15</xdr:col>
      <xdr:colOff>183554</xdr:colOff>
      <xdr:row>20</xdr:row>
      <xdr:rowOff>87628</xdr:rowOff>
    </xdr:from>
    <xdr:to>
      <xdr:col>15</xdr:col>
      <xdr:colOff>701509</xdr:colOff>
      <xdr:row>21</xdr:row>
      <xdr:rowOff>147159</xdr:rowOff>
    </xdr:to>
    <xdr:sp macro="" textlink="">
      <xdr:nvSpPr>
        <xdr:cNvPr id="10" name="Flecha derecha 9">
          <a:extLst>
            <a:ext uri="{FF2B5EF4-FFF2-40B4-BE49-F238E27FC236}">
              <a16:creationId xmlns="" xmlns:a16="http://schemas.microsoft.com/office/drawing/2014/main" id="{2F0D1081-4D27-4680-9FD7-06058CC225A4}"/>
            </a:ext>
          </a:extLst>
        </xdr:cNvPr>
        <xdr:cNvSpPr/>
      </xdr:nvSpPr>
      <xdr:spPr>
        <a:xfrm>
          <a:off x="13175654" y="5109208"/>
          <a:ext cx="517955" cy="234791"/>
        </a:xfrm>
        <a:prstGeom prst="rightArrow">
          <a:avLst/>
        </a:prstGeom>
        <a:solidFill>
          <a:schemeClr val="accent5">
            <a:lumMod val="5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8</xdr:col>
      <xdr:colOff>35442</xdr:colOff>
      <xdr:row>38</xdr:row>
      <xdr:rowOff>44303</xdr:rowOff>
    </xdr:from>
    <xdr:to>
      <xdr:col>8</xdr:col>
      <xdr:colOff>299041</xdr:colOff>
      <xdr:row>39</xdr:row>
      <xdr:rowOff>168350</xdr:rowOff>
    </xdr:to>
    <xdr:sp macro="" textlink="">
      <xdr:nvSpPr>
        <xdr:cNvPr id="11" name="Flecha derecha 10">
          <a:extLst>
            <a:ext uri="{FF2B5EF4-FFF2-40B4-BE49-F238E27FC236}">
              <a16:creationId xmlns="" xmlns:a16="http://schemas.microsoft.com/office/drawing/2014/main" id="{6A7663FA-8D57-463F-95A9-16B9973F49B5}"/>
            </a:ext>
          </a:extLst>
        </xdr:cNvPr>
        <xdr:cNvSpPr/>
      </xdr:nvSpPr>
      <xdr:spPr>
        <a:xfrm>
          <a:off x="6916302" y="9569303"/>
          <a:ext cx="263599" cy="306927"/>
        </a:xfrm>
        <a:prstGeom prst="righ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9</xdr:col>
      <xdr:colOff>634925</xdr:colOff>
      <xdr:row>33</xdr:row>
      <xdr:rowOff>379212</xdr:rowOff>
    </xdr:from>
    <xdr:to>
      <xdr:col>14</xdr:col>
      <xdr:colOff>315948</xdr:colOff>
      <xdr:row>34</xdr:row>
      <xdr:rowOff>498578</xdr:rowOff>
    </xdr:to>
    <xdr:sp macro="" textlink="">
      <xdr:nvSpPr>
        <xdr:cNvPr id="12" name="CuadroTexto 11">
          <a:extLst>
            <a:ext uri="{FF2B5EF4-FFF2-40B4-BE49-F238E27FC236}">
              <a16:creationId xmlns="" xmlns:a16="http://schemas.microsoft.com/office/drawing/2014/main" id="{EB417D1C-6161-46A4-84A4-04A2DD609EF6}"/>
            </a:ext>
          </a:extLst>
        </xdr:cNvPr>
        <xdr:cNvSpPr txBox="1"/>
      </xdr:nvSpPr>
      <xdr:spPr>
        <a:xfrm>
          <a:off x="8376845" y="7945872"/>
          <a:ext cx="4138723" cy="675626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(Menores de 18 años)</a:t>
          </a:r>
        </a:p>
      </xdr:txBody>
    </xdr:sp>
    <xdr:clientData/>
  </xdr:twoCellAnchor>
  <xdr:twoCellAnchor>
    <xdr:from>
      <xdr:col>9</xdr:col>
      <xdr:colOff>635473</xdr:colOff>
      <xdr:row>36</xdr:row>
      <xdr:rowOff>31750</xdr:rowOff>
    </xdr:from>
    <xdr:to>
      <xdr:col>14</xdr:col>
      <xdr:colOff>316496</xdr:colOff>
      <xdr:row>39</xdr:row>
      <xdr:rowOff>79743</xdr:rowOff>
    </xdr:to>
    <xdr:sp macro="" textlink="">
      <xdr:nvSpPr>
        <xdr:cNvPr id="13" name="CuadroTexto 12">
          <a:extLst>
            <a:ext uri="{FF2B5EF4-FFF2-40B4-BE49-F238E27FC236}">
              <a16:creationId xmlns="" xmlns:a16="http://schemas.microsoft.com/office/drawing/2014/main" id="{77935A91-CB5F-49EA-B279-A8C601FFAEAE}"/>
            </a:ext>
          </a:extLst>
        </xdr:cNvPr>
        <xdr:cNvSpPr txBox="1"/>
      </xdr:nvSpPr>
      <xdr:spPr>
        <a:xfrm>
          <a:off x="8377393" y="9198610"/>
          <a:ext cx="4138723" cy="589013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(18 a 59 años)</a:t>
          </a:r>
        </a:p>
      </xdr:txBody>
    </xdr:sp>
    <xdr:clientData/>
  </xdr:twoCellAnchor>
  <xdr:twoCellAnchor>
    <xdr:from>
      <xdr:col>9</xdr:col>
      <xdr:colOff>662054</xdr:colOff>
      <xdr:row>42</xdr:row>
      <xdr:rowOff>158751</xdr:rowOff>
    </xdr:from>
    <xdr:to>
      <xdr:col>14</xdr:col>
      <xdr:colOff>343077</xdr:colOff>
      <xdr:row>46</xdr:row>
      <xdr:rowOff>35443</xdr:rowOff>
    </xdr:to>
    <xdr:sp macro="" textlink="">
      <xdr:nvSpPr>
        <xdr:cNvPr id="14" name="CuadroTexto 13">
          <a:extLst>
            <a:ext uri="{FF2B5EF4-FFF2-40B4-BE49-F238E27FC236}">
              <a16:creationId xmlns="" xmlns:a16="http://schemas.microsoft.com/office/drawing/2014/main" id="{3E8AD2E5-3BF3-4B74-8A77-74246C956294}"/>
            </a:ext>
          </a:extLst>
        </xdr:cNvPr>
        <xdr:cNvSpPr txBox="1"/>
      </xdr:nvSpPr>
      <xdr:spPr>
        <a:xfrm>
          <a:off x="8403974" y="10453371"/>
          <a:ext cx="4138723" cy="600592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(De 60 a más años)</a:t>
          </a:r>
        </a:p>
      </xdr:txBody>
    </xdr:sp>
    <xdr:clientData/>
  </xdr:twoCellAnchor>
  <xdr:twoCellAnchor>
    <xdr:from>
      <xdr:col>8</xdr:col>
      <xdr:colOff>202550</xdr:colOff>
      <xdr:row>35</xdr:row>
      <xdr:rowOff>17721</xdr:rowOff>
    </xdr:from>
    <xdr:to>
      <xdr:col>14</xdr:col>
      <xdr:colOff>650715</xdr:colOff>
      <xdr:row>35</xdr:row>
      <xdr:rowOff>62023</xdr:rowOff>
    </xdr:to>
    <xdr:cxnSp macro="">
      <xdr:nvCxnSpPr>
        <xdr:cNvPr id="15" name="Conector recto 14">
          <a:extLst>
            <a:ext uri="{FF2B5EF4-FFF2-40B4-BE49-F238E27FC236}">
              <a16:creationId xmlns="" xmlns:a16="http://schemas.microsoft.com/office/drawing/2014/main" id="{58CD7B8C-4413-4C1D-A703-3AF82F601E3B}"/>
            </a:ext>
          </a:extLst>
        </xdr:cNvPr>
        <xdr:cNvCxnSpPr/>
      </xdr:nvCxnSpPr>
      <xdr:spPr>
        <a:xfrm flipV="1">
          <a:off x="7083410" y="8994081"/>
          <a:ext cx="5766925" cy="4430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237992</xdr:colOff>
      <xdr:row>41</xdr:row>
      <xdr:rowOff>144248</xdr:rowOff>
    </xdr:from>
    <xdr:to>
      <xdr:col>14</xdr:col>
      <xdr:colOff>686157</xdr:colOff>
      <xdr:row>42</xdr:row>
      <xdr:rowOff>18164</xdr:rowOff>
    </xdr:to>
    <xdr:cxnSp macro="">
      <xdr:nvCxnSpPr>
        <xdr:cNvPr id="16" name="Conector recto 15">
          <a:extLst>
            <a:ext uri="{FF2B5EF4-FFF2-40B4-BE49-F238E27FC236}">
              <a16:creationId xmlns="" xmlns:a16="http://schemas.microsoft.com/office/drawing/2014/main" id="{FAA9328D-BDE1-45DD-92A7-1BAC8CC27C4E}"/>
            </a:ext>
          </a:extLst>
        </xdr:cNvPr>
        <xdr:cNvCxnSpPr/>
      </xdr:nvCxnSpPr>
      <xdr:spPr>
        <a:xfrm flipV="1">
          <a:off x="7118852" y="10263608"/>
          <a:ext cx="5766925" cy="4917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396240</xdr:colOff>
      <xdr:row>54</xdr:row>
      <xdr:rowOff>7620</xdr:rowOff>
    </xdr:from>
    <xdr:to>
      <xdr:col>10</xdr:col>
      <xdr:colOff>845820</xdr:colOff>
      <xdr:row>69</xdr:row>
      <xdr:rowOff>83820</xdr:rowOff>
    </xdr:to>
    <xdr:graphicFrame macro="">
      <xdr:nvGraphicFramePr>
        <xdr:cNvPr id="17" name="Gráfico 33">
          <a:extLst>
            <a:ext uri="{FF2B5EF4-FFF2-40B4-BE49-F238E27FC236}">
              <a16:creationId xmlns="" xmlns:a16="http://schemas.microsoft.com/office/drawing/2014/main" id="{93B8A2D9-248E-434D-868F-9428486B5C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64061</xdr:colOff>
      <xdr:row>60</xdr:row>
      <xdr:rowOff>132167</xdr:rowOff>
    </xdr:from>
    <xdr:to>
      <xdr:col>6</xdr:col>
      <xdr:colOff>341069</xdr:colOff>
      <xdr:row>62</xdr:row>
      <xdr:rowOff>314</xdr:rowOff>
    </xdr:to>
    <xdr:sp macro="" textlink="">
      <xdr:nvSpPr>
        <xdr:cNvPr id="18" name="Flecha derecha 17">
          <a:extLst>
            <a:ext uri="{FF2B5EF4-FFF2-40B4-BE49-F238E27FC236}">
              <a16:creationId xmlns="" xmlns:a16="http://schemas.microsoft.com/office/drawing/2014/main" id="{18488C8F-A2FC-449C-A380-687DD0705301}"/>
            </a:ext>
          </a:extLst>
        </xdr:cNvPr>
        <xdr:cNvSpPr/>
      </xdr:nvSpPr>
      <xdr:spPr>
        <a:xfrm>
          <a:off x="5238041" y="14518727"/>
          <a:ext cx="277008" cy="218667"/>
        </a:xfrm>
        <a:prstGeom prst="rightArrow">
          <a:avLst/>
        </a:prstGeom>
        <a:solidFill>
          <a:schemeClr val="accent5">
            <a:lumMod val="5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 editAs="oneCell">
    <xdr:from>
      <xdr:col>20</xdr:col>
      <xdr:colOff>452437</xdr:colOff>
      <xdr:row>22</xdr:row>
      <xdr:rowOff>166688</xdr:rowOff>
    </xdr:from>
    <xdr:to>
      <xdr:col>20</xdr:col>
      <xdr:colOff>884097</xdr:colOff>
      <xdr:row>27</xdr:row>
      <xdr:rowOff>159691</xdr:rowOff>
    </xdr:to>
    <xdr:pic>
      <xdr:nvPicPr>
        <xdr:cNvPr id="19" name="Imagen 18" descr="http://pixabay.com/static/uploads/photo/2012/04/11/16/29/woman-28789_640.png">
          <a:extLst>
            <a:ext uri="{FF2B5EF4-FFF2-40B4-BE49-F238E27FC236}">
              <a16:creationId xmlns="" xmlns:a16="http://schemas.microsoft.com/office/drawing/2014/main" id="{BA2D64C4-64D3-4F63-AFF5-C5FB7B95B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12677" y="5538788"/>
          <a:ext cx="431660" cy="869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AK125"/>
  <sheetViews>
    <sheetView tabSelected="1" view="pageBreakPreview" zoomScale="70" zoomScaleNormal="70" zoomScaleSheetLayoutView="70" workbookViewId="0">
      <selection activeCell="H13" sqref="H13"/>
    </sheetView>
  </sheetViews>
  <sheetFormatPr baseColWidth="10" defaultColWidth="11.5703125" defaultRowHeight="16.5" x14ac:dyDescent="0.3"/>
  <cols>
    <col min="1" max="1" width="11.7109375" style="3" customWidth="1"/>
    <col min="2" max="2" width="11.5703125" style="3"/>
    <col min="3" max="3" width="13.28515625" style="3" customWidth="1"/>
    <col min="4" max="4" width="12.42578125" style="3" customWidth="1"/>
    <col min="5" max="5" width="13.28515625" style="3" customWidth="1"/>
    <col min="6" max="6" width="13.140625" style="3" customWidth="1"/>
    <col min="7" max="7" width="13.28515625" style="3" customWidth="1"/>
    <col min="8" max="8" width="11.5703125" style="3"/>
    <col min="9" max="10" width="12.5703125" style="3" customWidth="1"/>
    <col min="11" max="11" width="13.7109375" style="3" customWidth="1"/>
    <col min="12" max="12" width="12.5703125" style="3" customWidth="1"/>
    <col min="13" max="13" width="14.7109375" style="3" customWidth="1"/>
    <col min="14" max="15" width="11.5703125" style="3"/>
    <col min="16" max="16" width="13" style="3" customWidth="1"/>
    <col min="17" max="17" width="13.140625" style="3" customWidth="1"/>
    <col min="18" max="20" width="11.5703125" style="3"/>
    <col min="21" max="21" width="14.85546875" style="3" customWidth="1"/>
    <col min="22" max="22" width="13.7109375" style="2" customWidth="1"/>
    <col min="23" max="23" width="4.140625" style="3" customWidth="1"/>
    <col min="24" max="34" width="6.140625" style="3" customWidth="1"/>
    <col min="35" max="44" width="4.42578125" style="3" customWidth="1"/>
    <col min="45" max="16384" width="11.5703125" style="3"/>
  </cols>
  <sheetData>
    <row r="1" spans="1:22" ht="23.2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</row>
    <row r="2" spans="1:22" ht="51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</row>
    <row r="3" spans="1:22" ht="15" customHeight="1" x14ac:dyDescent="0.3">
      <c r="A3" s="4" t="s">
        <v>23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15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16.5" customHeight="1" x14ac:dyDescent="0.3">
      <c r="A5" s="6" t="s">
        <v>32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8"/>
      <c r="R5" s="8"/>
      <c r="S5" s="8"/>
      <c r="T5" s="8"/>
      <c r="U5" s="8"/>
      <c r="V5" s="8"/>
    </row>
    <row r="6" spans="1:22" ht="15" customHeight="1" x14ac:dyDescent="0.3">
      <c r="A6" s="6"/>
      <c r="B6" s="7"/>
      <c r="C6" s="7"/>
      <c r="D6" s="7"/>
      <c r="E6" s="7"/>
      <c r="F6" s="7"/>
      <c r="G6" s="7"/>
      <c r="H6" s="7"/>
      <c r="I6" s="7"/>
      <c r="J6" s="9"/>
      <c r="K6" s="7"/>
      <c r="L6" s="7"/>
      <c r="M6" s="7"/>
      <c r="N6" s="7"/>
      <c r="O6" s="7"/>
      <c r="P6" s="7"/>
      <c r="Q6" s="8"/>
      <c r="R6" s="8"/>
      <c r="S6" s="8"/>
      <c r="T6" s="8"/>
      <c r="U6" s="8"/>
      <c r="V6" s="8"/>
    </row>
    <row r="7" spans="1:22" ht="20.25" customHeight="1" x14ac:dyDescent="0.3">
      <c r="A7" s="7" t="s">
        <v>33</v>
      </c>
      <c r="B7" s="6"/>
      <c r="C7" s="10"/>
      <c r="D7" s="11"/>
      <c r="E7" s="11"/>
      <c r="F7" s="11"/>
      <c r="G7" s="11"/>
      <c r="H7" s="10"/>
      <c r="I7" s="10"/>
      <c r="J7" s="10"/>
      <c r="K7" s="11"/>
      <c r="L7" s="11"/>
      <c r="M7" s="11"/>
      <c r="N7" s="11"/>
      <c r="O7" s="11"/>
      <c r="P7" s="10"/>
      <c r="Q7" s="12"/>
      <c r="R7" s="12"/>
      <c r="S7" s="12"/>
      <c r="T7" s="12"/>
      <c r="U7" s="12"/>
      <c r="V7" s="8"/>
    </row>
    <row r="8" spans="1:22" x14ac:dyDescent="0.3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4"/>
      <c r="O8" s="13"/>
      <c r="P8" s="13"/>
      <c r="Q8" s="13"/>
      <c r="R8" s="13"/>
      <c r="S8" s="13"/>
      <c r="T8" s="13"/>
      <c r="U8" s="2"/>
    </row>
    <row r="9" spans="1:22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2"/>
    </row>
    <row r="10" spans="1:22" ht="22.5" x14ac:dyDescent="0.3">
      <c r="A10" s="15" t="s">
        <v>34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7"/>
      <c r="Q10" s="16"/>
      <c r="R10" s="16"/>
      <c r="S10" s="16"/>
      <c r="T10" s="16"/>
      <c r="U10" s="16"/>
      <c r="V10" s="16"/>
    </row>
    <row r="11" spans="1:22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2"/>
    </row>
    <row r="12" spans="1:22" ht="19.5" customHeight="1" x14ac:dyDescent="0.3">
      <c r="A12" s="18" t="s">
        <v>35</v>
      </c>
      <c r="B12" s="19"/>
      <c r="C12" s="19"/>
      <c r="D12" s="19"/>
      <c r="E12" s="20"/>
      <c r="F12" s="21"/>
      <c r="G12" s="21"/>
      <c r="H12" s="21"/>
      <c r="I12" s="21"/>
      <c r="J12" s="21"/>
      <c r="L12" s="18" t="s">
        <v>36</v>
      </c>
      <c r="M12" s="19"/>
      <c r="N12" s="19"/>
      <c r="O12" s="19"/>
      <c r="P12" s="21"/>
      <c r="Q12" s="2"/>
      <c r="R12" s="2"/>
      <c r="S12" s="2"/>
      <c r="T12" s="2"/>
      <c r="U12" s="2"/>
    </row>
    <row r="13" spans="1:22" ht="47.25" x14ac:dyDescent="0.3">
      <c r="A13" s="22" t="s">
        <v>37</v>
      </c>
      <c r="B13" s="23"/>
      <c r="C13" s="23"/>
      <c r="D13" s="23"/>
      <c r="E13" s="20"/>
      <c r="F13" s="21"/>
      <c r="G13" s="21"/>
      <c r="H13" s="21"/>
      <c r="I13" s="21"/>
      <c r="J13" s="21"/>
      <c r="K13" s="2"/>
      <c r="L13" s="22" t="s">
        <v>38</v>
      </c>
      <c r="M13" s="23"/>
      <c r="N13" s="23"/>
      <c r="O13" s="23"/>
      <c r="P13" s="21"/>
      <c r="Q13" s="2"/>
      <c r="R13" s="2"/>
      <c r="S13" s="2"/>
      <c r="T13" s="2"/>
      <c r="U13" s="2"/>
    </row>
    <row r="14" spans="1:22" x14ac:dyDescent="0.3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2"/>
      <c r="L14" s="13"/>
      <c r="M14" s="13"/>
      <c r="N14" s="13"/>
      <c r="O14" s="13"/>
      <c r="P14" s="24"/>
      <c r="Q14" s="2"/>
      <c r="R14" s="2"/>
      <c r="S14" s="2"/>
      <c r="T14" s="2"/>
      <c r="U14" s="2"/>
    </row>
    <row r="15" spans="1:22" ht="25.5" x14ac:dyDescent="0.3">
      <c r="A15" s="25" t="s">
        <v>1</v>
      </c>
      <c r="B15" s="25" t="s">
        <v>39</v>
      </c>
      <c r="C15" s="25" t="s">
        <v>29</v>
      </c>
      <c r="D15" s="26" t="s">
        <v>40</v>
      </c>
      <c r="E15" s="26" t="s">
        <v>41</v>
      </c>
      <c r="F15" s="13"/>
      <c r="G15" s="13"/>
      <c r="H15" s="13"/>
      <c r="I15" s="13"/>
      <c r="J15" s="13"/>
      <c r="K15" s="2"/>
      <c r="L15" s="27" t="s">
        <v>1</v>
      </c>
      <c r="M15" s="25" t="s">
        <v>39</v>
      </c>
      <c r="N15" s="25" t="s">
        <v>31</v>
      </c>
      <c r="O15" s="25" t="s">
        <v>18</v>
      </c>
      <c r="P15" s="24"/>
      <c r="Q15" s="2"/>
      <c r="R15" s="2"/>
      <c r="S15" s="2"/>
      <c r="T15" s="2"/>
      <c r="U15" s="2"/>
    </row>
    <row r="16" spans="1:22" x14ac:dyDescent="0.3">
      <c r="A16" s="28" t="s">
        <v>3</v>
      </c>
      <c r="B16" s="29">
        <f>+SUM(C16:E16)</f>
        <v>110</v>
      </c>
      <c r="C16" s="29">
        <v>94</v>
      </c>
      <c r="D16" s="30">
        <v>11</v>
      </c>
      <c r="E16" s="30">
        <v>5</v>
      </c>
      <c r="F16" s="13"/>
      <c r="G16" s="13"/>
      <c r="H16" s="13"/>
      <c r="I16" s="13"/>
      <c r="J16" s="13"/>
      <c r="K16" s="2"/>
      <c r="L16" s="28" t="s">
        <v>3</v>
      </c>
      <c r="M16" s="29">
        <f>+N16+O16</f>
        <v>110</v>
      </c>
      <c r="N16" s="29">
        <v>94</v>
      </c>
      <c r="O16" s="29">
        <v>16</v>
      </c>
      <c r="P16" s="24"/>
      <c r="Q16" s="2"/>
      <c r="R16" s="2"/>
      <c r="S16" s="2"/>
      <c r="T16" s="2"/>
      <c r="U16" s="2"/>
    </row>
    <row r="17" spans="1:31" s="2" customFormat="1" x14ac:dyDescent="0.3">
      <c r="A17" s="28" t="s">
        <v>4</v>
      </c>
      <c r="B17" s="29">
        <f t="shared" ref="B17:B27" si="0">+SUM(C17:E17)</f>
        <v>104</v>
      </c>
      <c r="C17" s="29">
        <v>100</v>
      </c>
      <c r="D17" s="30">
        <v>3</v>
      </c>
      <c r="E17" s="30">
        <v>1</v>
      </c>
      <c r="F17" s="13"/>
      <c r="G17" s="13"/>
      <c r="H17" s="13"/>
      <c r="I17" s="13"/>
      <c r="J17" s="13"/>
      <c r="L17" s="28" t="s">
        <v>4</v>
      </c>
      <c r="M17" s="29">
        <f t="shared" ref="M17:M27" si="1">+N17+O17</f>
        <v>104</v>
      </c>
      <c r="N17" s="29">
        <v>99</v>
      </c>
      <c r="O17" s="29">
        <v>5</v>
      </c>
      <c r="P17" s="24"/>
      <c r="W17" s="3"/>
      <c r="X17" s="3"/>
      <c r="Y17" s="3"/>
      <c r="Z17" s="3"/>
      <c r="AA17" s="3"/>
      <c r="AB17" s="3"/>
      <c r="AC17" s="3"/>
      <c r="AD17" s="3"/>
      <c r="AE17" s="3"/>
    </row>
    <row r="18" spans="1:31" s="2" customFormat="1" x14ac:dyDescent="0.3">
      <c r="A18" s="28" t="s">
        <v>5</v>
      </c>
      <c r="B18" s="29">
        <f t="shared" si="0"/>
        <v>120</v>
      </c>
      <c r="C18" s="29">
        <v>116</v>
      </c>
      <c r="D18" s="30">
        <v>4</v>
      </c>
      <c r="E18" s="30">
        <v>0</v>
      </c>
      <c r="F18" s="13"/>
      <c r="G18" s="13"/>
      <c r="H18" s="13"/>
      <c r="I18" s="13"/>
      <c r="J18" s="13"/>
      <c r="L18" s="28" t="s">
        <v>5</v>
      </c>
      <c r="M18" s="29">
        <f t="shared" si="1"/>
        <v>120</v>
      </c>
      <c r="N18" s="29">
        <v>105</v>
      </c>
      <c r="O18" s="29">
        <v>15</v>
      </c>
      <c r="P18" s="24"/>
      <c r="W18" s="3"/>
      <c r="X18" s="3"/>
      <c r="Y18" s="3"/>
      <c r="Z18" s="3"/>
      <c r="AA18" s="3"/>
      <c r="AB18" s="3"/>
      <c r="AC18" s="3"/>
      <c r="AD18" s="3"/>
      <c r="AE18" s="3"/>
    </row>
    <row r="19" spans="1:31" s="2" customFormat="1" x14ac:dyDescent="0.3">
      <c r="A19" s="28" t="s">
        <v>6</v>
      </c>
      <c r="B19" s="29">
        <f t="shared" si="0"/>
        <v>165</v>
      </c>
      <c r="C19" s="29">
        <v>149</v>
      </c>
      <c r="D19" s="30">
        <v>13</v>
      </c>
      <c r="E19" s="30">
        <v>3</v>
      </c>
      <c r="F19" s="13"/>
      <c r="G19" s="13"/>
      <c r="H19" s="13"/>
      <c r="I19" s="13"/>
      <c r="J19" s="13"/>
      <c r="L19" s="28" t="s">
        <v>6</v>
      </c>
      <c r="M19" s="29">
        <f t="shared" si="1"/>
        <v>165</v>
      </c>
      <c r="N19" s="29">
        <v>138</v>
      </c>
      <c r="O19" s="29">
        <v>27</v>
      </c>
      <c r="P19" s="24"/>
      <c r="W19" s="3"/>
      <c r="X19" s="3"/>
      <c r="Y19" s="3"/>
      <c r="Z19" s="3"/>
      <c r="AA19" s="3"/>
      <c r="AB19" s="3"/>
      <c r="AC19" s="3"/>
      <c r="AD19" s="3"/>
      <c r="AE19" s="3"/>
    </row>
    <row r="20" spans="1:31" s="2" customFormat="1" x14ac:dyDescent="0.3">
      <c r="A20" s="28" t="s">
        <v>7</v>
      </c>
      <c r="B20" s="29">
        <f t="shared" si="0"/>
        <v>129</v>
      </c>
      <c r="C20" s="29">
        <v>118</v>
      </c>
      <c r="D20" s="31">
        <v>10</v>
      </c>
      <c r="E20" s="31">
        <v>1</v>
      </c>
      <c r="F20" s="13"/>
      <c r="G20" s="13"/>
      <c r="H20" s="13"/>
      <c r="I20" s="13"/>
      <c r="J20" s="13"/>
      <c r="L20" s="28" t="s">
        <v>7</v>
      </c>
      <c r="M20" s="29">
        <f t="shared" si="1"/>
        <v>129</v>
      </c>
      <c r="N20" s="29">
        <v>117</v>
      </c>
      <c r="O20" s="29">
        <v>12</v>
      </c>
      <c r="P20" s="24"/>
      <c r="W20" s="3"/>
      <c r="X20" s="3"/>
      <c r="Y20" s="3"/>
      <c r="Z20" s="3"/>
      <c r="AA20" s="3"/>
      <c r="AB20" s="3"/>
      <c r="AC20" s="3"/>
      <c r="AD20" s="3"/>
      <c r="AE20" s="3"/>
    </row>
    <row r="21" spans="1:31" s="2" customFormat="1" x14ac:dyDescent="0.3">
      <c r="A21" s="28" t="s">
        <v>8</v>
      </c>
      <c r="B21" s="29">
        <f t="shared" si="0"/>
        <v>164</v>
      </c>
      <c r="C21" s="29">
        <v>151</v>
      </c>
      <c r="D21" s="31">
        <v>11</v>
      </c>
      <c r="E21" s="31">
        <v>2</v>
      </c>
      <c r="F21" s="13"/>
      <c r="G21" s="13"/>
      <c r="H21" s="13"/>
      <c r="I21" s="13"/>
      <c r="J21" s="13"/>
      <c r="L21" s="28" t="s">
        <v>8</v>
      </c>
      <c r="M21" s="29">
        <f t="shared" si="1"/>
        <v>164</v>
      </c>
      <c r="N21" s="29">
        <v>145</v>
      </c>
      <c r="O21" s="29">
        <v>19</v>
      </c>
      <c r="P21" s="24"/>
      <c r="W21" s="3"/>
      <c r="X21" s="3"/>
      <c r="Y21" s="3"/>
      <c r="Z21" s="3"/>
      <c r="AA21" s="3"/>
      <c r="AB21" s="3"/>
      <c r="AC21" s="3"/>
      <c r="AD21" s="3"/>
      <c r="AE21" s="3"/>
    </row>
    <row r="22" spans="1:31" s="2" customFormat="1" x14ac:dyDescent="0.3">
      <c r="A22" s="28" t="s">
        <v>9</v>
      </c>
      <c r="B22" s="29">
        <f t="shared" si="0"/>
        <v>158</v>
      </c>
      <c r="C22" s="29">
        <v>151</v>
      </c>
      <c r="D22" s="31">
        <v>7</v>
      </c>
      <c r="E22" s="31">
        <v>0</v>
      </c>
      <c r="F22" s="13"/>
      <c r="G22" s="13"/>
      <c r="H22" s="13"/>
      <c r="I22" s="13"/>
      <c r="J22" s="13"/>
      <c r="L22" s="28" t="s">
        <v>9</v>
      </c>
      <c r="M22" s="29">
        <f t="shared" si="1"/>
        <v>158</v>
      </c>
      <c r="N22" s="29">
        <v>142</v>
      </c>
      <c r="O22" s="29">
        <v>16</v>
      </c>
      <c r="P22" s="24"/>
      <c r="W22" s="3"/>
      <c r="X22" s="3"/>
      <c r="Y22" s="3"/>
      <c r="Z22" s="3"/>
      <c r="AA22" s="3"/>
      <c r="AB22" s="3"/>
      <c r="AC22" s="3"/>
      <c r="AD22" s="3"/>
      <c r="AE22" s="3"/>
    </row>
    <row r="23" spans="1:31" s="2" customFormat="1" x14ac:dyDescent="0.3">
      <c r="A23" s="28" t="s">
        <v>10</v>
      </c>
      <c r="B23" s="29">
        <f t="shared" si="0"/>
        <v>160</v>
      </c>
      <c r="C23" s="32">
        <v>143</v>
      </c>
      <c r="D23" s="31">
        <v>15</v>
      </c>
      <c r="E23" s="31">
        <v>2</v>
      </c>
      <c r="F23" s="13"/>
      <c r="G23" s="13"/>
      <c r="H23" s="13"/>
      <c r="I23" s="13"/>
      <c r="J23" s="13"/>
      <c r="L23" s="28" t="s">
        <v>10</v>
      </c>
      <c r="M23" s="29">
        <f t="shared" si="1"/>
        <v>160</v>
      </c>
      <c r="N23" s="29">
        <v>137</v>
      </c>
      <c r="O23" s="29">
        <v>23</v>
      </c>
      <c r="P23" s="24"/>
      <c r="W23" s="3"/>
      <c r="X23" s="3"/>
      <c r="Y23" s="3"/>
      <c r="Z23" s="3"/>
      <c r="AA23" s="3"/>
      <c r="AB23" s="3"/>
      <c r="AC23" s="3"/>
      <c r="AD23" s="3"/>
      <c r="AE23" s="3"/>
    </row>
    <row r="24" spans="1:31" s="2" customFormat="1" x14ac:dyDescent="0.3">
      <c r="A24" s="28" t="s">
        <v>11</v>
      </c>
      <c r="B24" s="29">
        <f t="shared" si="0"/>
        <v>118</v>
      </c>
      <c r="C24" s="32">
        <v>109</v>
      </c>
      <c r="D24" s="31">
        <v>7</v>
      </c>
      <c r="E24" s="31">
        <v>2</v>
      </c>
      <c r="F24" s="13"/>
      <c r="G24" s="13"/>
      <c r="H24" s="13"/>
      <c r="I24" s="13"/>
      <c r="J24" s="13"/>
      <c r="L24" s="28" t="s">
        <v>11</v>
      </c>
      <c r="M24" s="29">
        <f t="shared" si="1"/>
        <v>118</v>
      </c>
      <c r="N24" s="29">
        <v>96</v>
      </c>
      <c r="O24" s="29">
        <v>22</v>
      </c>
      <c r="P24" s="24"/>
      <c r="W24" s="3"/>
      <c r="X24" s="3"/>
      <c r="Y24" s="3"/>
      <c r="Z24" s="3"/>
      <c r="AA24" s="3"/>
      <c r="AB24" s="3"/>
      <c r="AC24" s="3"/>
      <c r="AD24" s="3"/>
      <c r="AE24" s="3"/>
    </row>
    <row r="25" spans="1:31" s="2" customFormat="1" x14ac:dyDescent="0.3">
      <c r="A25" s="28" t="s">
        <v>12</v>
      </c>
      <c r="B25" s="29">
        <f t="shared" si="0"/>
        <v>145</v>
      </c>
      <c r="C25" s="32">
        <v>133</v>
      </c>
      <c r="D25" s="31">
        <v>6</v>
      </c>
      <c r="E25" s="31">
        <v>6</v>
      </c>
      <c r="F25" s="13"/>
      <c r="G25" s="13"/>
      <c r="H25" s="13"/>
      <c r="I25" s="13"/>
      <c r="J25" s="13"/>
      <c r="L25" s="28" t="s">
        <v>12</v>
      </c>
      <c r="M25" s="29">
        <f t="shared" si="1"/>
        <v>145</v>
      </c>
      <c r="N25" s="29">
        <v>130</v>
      </c>
      <c r="O25" s="29">
        <v>15</v>
      </c>
      <c r="P25" s="24"/>
      <c r="W25" s="3"/>
      <c r="X25" s="3"/>
      <c r="Y25" s="3"/>
      <c r="Z25" s="3"/>
      <c r="AA25" s="3"/>
      <c r="AB25" s="3"/>
      <c r="AC25" s="3"/>
      <c r="AD25" s="3"/>
      <c r="AE25" s="3"/>
    </row>
    <row r="26" spans="1:31" s="2" customFormat="1" x14ac:dyDescent="0.3">
      <c r="A26" s="28" t="s">
        <v>13</v>
      </c>
      <c r="B26" s="29">
        <f t="shared" si="0"/>
        <v>138</v>
      </c>
      <c r="C26" s="32">
        <v>129</v>
      </c>
      <c r="D26" s="31">
        <v>9</v>
      </c>
      <c r="E26" s="31">
        <v>0</v>
      </c>
      <c r="F26" s="13"/>
      <c r="G26" s="13"/>
      <c r="H26" s="13"/>
      <c r="I26" s="13"/>
      <c r="J26" s="13"/>
      <c r="L26" s="28" t="s">
        <v>13</v>
      </c>
      <c r="M26" s="29">
        <f t="shared" si="1"/>
        <v>138</v>
      </c>
      <c r="N26" s="29">
        <v>113</v>
      </c>
      <c r="O26" s="29">
        <v>25</v>
      </c>
      <c r="P26" s="24"/>
      <c r="W26" s="3"/>
      <c r="X26" s="3"/>
      <c r="Y26" s="3"/>
      <c r="Z26" s="3"/>
      <c r="AA26" s="3"/>
      <c r="AB26" s="3"/>
      <c r="AC26" s="3"/>
      <c r="AD26" s="3"/>
      <c r="AE26" s="3"/>
    </row>
    <row r="27" spans="1:31" s="2" customFormat="1" x14ac:dyDescent="0.3">
      <c r="A27" s="28" t="s">
        <v>14</v>
      </c>
      <c r="B27" s="29">
        <f t="shared" si="0"/>
        <v>0</v>
      </c>
      <c r="C27" s="29"/>
      <c r="D27" s="30"/>
      <c r="E27" s="30"/>
      <c r="F27" s="13"/>
      <c r="G27" s="13"/>
      <c r="H27" s="13"/>
      <c r="I27" s="13"/>
      <c r="J27" s="13"/>
      <c r="L27" s="28" t="s">
        <v>14</v>
      </c>
      <c r="M27" s="29">
        <f t="shared" si="1"/>
        <v>0</v>
      </c>
      <c r="N27" s="29"/>
      <c r="O27" s="29"/>
      <c r="P27" s="24"/>
      <c r="W27" s="3"/>
      <c r="X27" s="3"/>
      <c r="Y27" s="3"/>
      <c r="Z27" s="3"/>
      <c r="AA27" s="3"/>
      <c r="AB27" s="3"/>
      <c r="AC27" s="3"/>
      <c r="AD27" s="3"/>
      <c r="AE27" s="3"/>
    </row>
    <row r="28" spans="1:31" s="2" customFormat="1" x14ac:dyDescent="0.3">
      <c r="A28" s="33" t="s">
        <v>2</v>
      </c>
      <c r="B28" s="34">
        <f>+SUM(B16:B27)</f>
        <v>1511</v>
      </c>
      <c r="C28" s="34">
        <f>+SUM(C16:C27)</f>
        <v>1393</v>
      </c>
      <c r="D28" s="34">
        <f>+SUM(D16:D27)</f>
        <v>96</v>
      </c>
      <c r="E28" s="34">
        <f>+SUM(E16:E27)</f>
        <v>22</v>
      </c>
      <c r="F28" s="13"/>
      <c r="G28" s="13"/>
      <c r="H28" s="13"/>
      <c r="I28" s="13"/>
      <c r="J28" s="13"/>
      <c r="L28" s="33" t="s">
        <v>2</v>
      </c>
      <c r="M28" s="34">
        <f>+SUM(M16:M27)</f>
        <v>1511</v>
      </c>
      <c r="N28" s="34">
        <f>+SUM(N16:N27)</f>
        <v>1316</v>
      </c>
      <c r="O28" s="34">
        <f>+SUM(O16:O27)</f>
        <v>195</v>
      </c>
      <c r="P28" s="24"/>
      <c r="W28" s="3"/>
      <c r="X28" s="3"/>
      <c r="Y28" s="3"/>
      <c r="Z28" s="3"/>
      <c r="AA28" s="3"/>
      <c r="AB28" s="3"/>
      <c r="AC28" s="3"/>
      <c r="AD28" s="3"/>
      <c r="AE28" s="3"/>
    </row>
    <row r="29" spans="1:31" s="2" customFormat="1" x14ac:dyDescent="0.3">
      <c r="A29" s="35" t="s">
        <v>30</v>
      </c>
      <c r="B29" s="36">
        <f>+B28/B28</f>
        <v>1</v>
      </c>
      <c r="C29" s="36">
        <f>+C28/B28</f>
        <v>0.92190602250165454</v>
      </c>
      <c r="D29" s="37">
        <f>+D28/B28</f>
        <v>6.3534083388484444E-2</v>
      </c>
      <c r="E29" s="37">
        <f>+E28/B28</f>
        <v>1.455989410986102E-2</v>
      </c>
      <c r="F29" s="13"/>
      <c r="G29" s="13"/>
      <c r="H29" s="13"/>
      <c r="I29" s="13"/>
      <c r="J29" s="13"/>
      <c r="L29" s="35" t="s">
        <v>30</v>
      </c>
      <c r="M29" s="38">
        <f>+M28/M28</f>
        <v>1</v>
      </c>
      <c r="N29" s="38">
        <f>+N28/M28</f>
        <v>0.87094639311714095</v>
      </c>
      <c r="O29" s="38">
        <f>+O28/M28</f>
        <v>0.12905360688285902</v>
      </c>
      <c r="P29" s="24"/>
      <c r="W29" s="3"/>
      <c r="X29" s="3"/>
      <c r="Y29" s="3"/>
      <c r="Z29" s="3"/>
      <c r="AA29" s="3"/>
      <c r="AB29" s="3"/>
      <c r="AC29" s="3"/>
      <c r="AD29" s="3"/>
      <c r="AE29" s="3"/>
    </row>
    <row r="30" spans="1:31" s="2" customForma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W30" s="3"/>
      <c r="X30" s="3"/>
      <c r="Y30" s="3"/>
      <c r="Z30" s="3"/>
      <c r="AA30" s="3"/>
      <c r="AB30" s="3"/>
      <c r="AC30" s="3"/>
      <c r="AD30" s="3"/>
      <c r="AE30" s="3"/>
    </row>
    <row r="31" spans="1:31" s="2" customFormat="1" x14ac:dyDescent="0.3">
      <c r="A31" s="39" t="s">
        <v>42</v>
      </c>
      <c r="B31" s="40"/>
      <c r="C31" s="40"/>
      <c r="D31" s="40"/>
      <c r="E31" s="40"/>
      <c r="F31" s="40"/>
      <c r="G31" s="40"/>
      <c r="H31" s="40"/>
      <c r="I31" s="13"/>
      <c r="J31" s="13"/>
      <c r="K31" s="13"/>
      <c r="L31" s="13"/>
      <c r="M31" s="13"/>
      <c r="N31" s="13"/>
      <c r="O31" s="13"/>
      <c r="P31" s="41"/>
      <c r="Q31" s="41"/>
      <c r="R31" s="41"/>
      <c r="S31" s="41"/>
      <c r="T31" s="41"/>
    </row>
    <row r="32" spans="1:31" s="2" customFormat="1" ht="31.5" x14ac:dyDescent="0.3">
      <c r="A32" s="22" t="s">
        <v>43</v>
      </c>
      <c r="B32" s="42"/>
      <c r="C32" s="42"/>
      <c r="D32" s="42"/>
      <c r="E32" s="42"/>
      <c r="F32" s="42"/>
      <c r="G32" s="42"/>
      <c r="H32" s="43"/>
      <c r="I32" s="44"/>
      <c r="J32" s="45"/>
      <c r="K32" s="45"/>
      <c r="L32" s="45"/>
      <c r="M32" s="45"/>
      <c r="N32" s="45"/>
      <c r="O32" s="24"/>
      <c r="P32" s="41"/>
      <c r="Q32" s="41"/>
      <c r="R32" s="41"/>
      <c r="S32" s="41"/>
      <c r="T32" s="41"/>
    </row>
    <row r="33" spans="1:22" x14ac:dyDescent="0.3">
      <c r="A33" s="22"/>
      <c r="B33" s="42"/>
      <c r="C33" s="42"/>
      <c r="D33" s="42"/>
      <c r="E33" s="42"/>
      <c r="F33" s="42"/>
      <c r="G33" s="42"/>
      <c r="H33" s="43"/>
      <c r="I33" s="44"/>
      <c r="J33" s="45"/>
      <c r="K33" s="45"/>
      <c r="L33" s="45"/>
      <c r="M33" s="45"/>
      <c r="N33" s="45"/>
      <c r="O33" s="24"/>
      <c r="P33" s="41"/>
      <c r="Q33" s="41"/>
      <c r="R33" s="41"/>
      <c r="S33" s="41"/>
      <c r="T33" s="41"/>
      <c r="U33" s="2"/>
    </row>
    <row r="34" spans="1:22" ht="43.9" customHeight="1" x14ac:dyDescent="0.3">
      <c r="A34" s="120" t="s">
        <v>1</v>
      </c>
      <c r="B34" s="120" t="s">
        <v>39</v>
      </c>
      <c r="C34" s="120" t="s">
        <v>44</v>
      </c>
      <c r="D34" s="120"/>
      <c r="E34" s="120" t="s">
        <v>45</v>
      </c>
      <c r="F34" s="120"/>
      <c r="G34" s="120" t="s">
        <v>46</v>
      </c>
      <c r="H34" s="120"/>
      <c r="I34" s="46"/>
      <c r="J34" s="47"/>
      <c r="K34" s="47"/>
      <c r="L34" s="48"/>
      <c r="M34" s="48"/>
      <c r="N34" s="48"/>
      <c r="O34" s="48"/>
      <c r="P34" s="49"/>
      <c r="Q34" s="49"/>
      <c r="R34" s="49"/>
      <c r="S34" s="50"/>
      <c r="T34" s="50"/>
      <c r="U34" s="2"/>
    </row>
    <row r="35" spans="1:22" ht="67.150000000000006" customHeight="1" x14ac:dyDescent="0.3">
      <c r="A35" s="120"/>
      <c r="B35" s="120" t="s">
        <v>47</v>
      </c>
      <c r="C35" s="51" t="s">
        <v>48</v>
      </c>
      <c r="D35" s="51" t="s">
        <v>27</v>
      </c>
      <c r="E35" s="51" t="s">
        <v>48</v>
      </c>
      <c r="F35" s="51" t="s">
        <v>27</v>
      </c>
      <c r="G35" s="51" t="s">
        <v>48</v>
      </c>
      <c r="H35" s="51" t="s">
        <v>27</v>
      </c>
      <c r="I35" s="47"/>
      <c r="J35" s="47"/>
      <c r="K35" s="52" t="s">
        <v>49</v>
      </c>
      <c r="L35" s="53">
        <f>+C48+D48</f>
        <v>475</v>
      </c>
      <c r="M35" s="54" t="s">
        <v>50</v>
      </c>
      <c r="N35" s="55">
        <f>+L35/B48</f>
        <v>0.31436135009927202</v>
      </c>
      <c r="O35" s="47"/>
      <c r="P35" s="56"/>
      <c r="Q35" s="2"/>
      <c r="R35" s="2"/>
      <c r="S35" s="2"/>
      <c r="T35" s="2"/>
      <c r="U35" s="2"/>
    </row>
    <row r="36" spans="1:22" ht="15" customHeight="1" x14ac:dyDescent="0.3">
      <c r="A36" s="28" t="s">
        <v>3</v>
      </c>
      <c r="B36" s="29">
        <f>+SUM(C36:H36)</f>
        <v>110</v>
      </c>
      <c r="C36" s="29">
        <v>25</v>
      </c>
      <c r="D36" s="29">
        <v>11</v>
      </c>
      <c r="E36" s="29">
        <v>71</v>
      </c>
      <c r="F36" s="29">
        <v>0</v>
      </c>
      <c r="G36" s="29">
        <v>3</v>
      </c>
      <c r="H36" s="29">
        <v>0</v>
      </c>
      <c r="I36" s="47"/>
      <c r="J36" s="47"/>
      <c r="K36" s="47"/>
      <c r="L36" s="47"/>
      <c r="M36" s="47"/>
      <c r="N36" s="47"/>
      <c r="O36" s="47"/>
      <c r="P36" s="57"/>
      <c r="Q36" s="2"/>
      <c r="R36" s="2"/>
      <c r="S36" s="2"/>
      <c r="T36" s="2"/>
      <c r="U36" s="2"/>
    </row>
    <row r="37" spans="1:22" x14ac:dyDescent="0.3">
      <c r="A37" s="28" t="s">
        <v>4</v>
      </c>
      <c r="B37" s="29">
        <f t="shared" ref="B37:B47" si="2">+SUM(C37:H37)</f>
        <v>104</v>
      </c>
      <c r="C37" s="29">
        <v>17</v>
      </c>
      <c r="D37" s="29">
        <v>13</v>
      </c>
      <c r="E37" s="29">
        <v>68</v>
      </c>
      <c r="F37" s="29">
        <v>2</v>
      </c>
      <c r="G37" s="29">
        <v>3</v>
      </c>
      <c r="H37" s="29">
        <v>1</v>
      </c>
      <c r="I37" s="47"/>
      <c r="J37" s="47"/>
      <c r="K37" s="47"/>
      <c r="L37" s="47"/>
      <c r="M37" s="47"/>
      <c r="N37" s="47"/>
      <c r="O37" s="47"/>
      <c r="P37" s="57"/>
      <c r="Q37" s="2"/>
      <c r="R37" s="2"/>
      <c r="S37" s="2"/>
      <c r="T37" s="2"/>
      <c r="U37" s="2"/>
    </row>
    <row r="38" spans="1:22" ht="14.45" customHeight="1" x14ac:dyDescent="0.3">
      <c r="A38" s="28" t="s">
        <v>5</v>
      </c>
      <c r="B38" s="29">
        <f t="shared" si="2"/>
        <v>120</v>
      </c>
      <c r="C38" s="29">
        <v>28</v>
      </c>
      <c r="D38" s="29">
        <v>7</v>
      </c>
      <c r="E38" s="29">
        <v>78</v>
      </c>
      <c r="F38" s="29">
        <v>5</v>
      </c>
      <c r="G38" s="29">
        <v>2</v>
      </c>
      <c r="H38" s="29">
        <v>0</v>
      </c>
      <c r="I38" s="47"/>
      <c r="J38" s="47"/>
      <c r="K38" s="47"/>
      <c r="L38" s="47"/>
      <c r="M38" s="47"/>
      <c r="N38" s="47"/>
      <c r="O38" s="47"/>
      <c r="P38" s="57"/>
      <c r="Q38" s="2"/>
      <c r="R38" s="2"/>
      <c r="S38" s="2"/>
      <c r="T38" s="2"/>
      <c r="U38" s="2"/>
      <c r="V38" s="58"/>
    </row>
    <row r="39" spans="1:22" ht="14.45" customHeight="1" x14ac:dyDescent="0.3">
      <c r="A39" s="28" t="s">
        <v>6</v>
      </c>
      <c r="B39" s="29">
        <f t="shared" si="2"/>
        <v>165</v>
      </c>
      <c r="C39" s="29">
        <v>37</v>
      </c>
      <c r="D39" s="29">
        <v>19</v>
      </c>
      <c r="E39" s="29">
        <v>103</v>
      </c>
      <c r="F39" s="29">
        <v>3</v>
      </c>
      <c r="G39" s="29">
        <v>3</v>
      </c>
      <c r="H39" s="29">
        <v>0</v>
      </c>
      <c r="I39" s="47"/>
      <c r="J39" s="47"/>
      <c r="K39" s="47"/>
      <c r="L39" s="47"/>
      <c r="M39" s="47"/>
      <c r="N39" s="47"/>
      <c r="O39" s="47"/>
      <c r="P39" s="57"/>
      <c r="Q39" s="2"/>
      <c r="R39" s="2"/>
      <c r="S39" s="2"/>
      <c r="T39" s="2"/>
      <c r="U39" s="2"/>
    </row>
    <row r="40" spans="1:22" ht="14.45" customHeight="1" x14ac:dyDescent="0.3">
      <c r="A40" s="28" t="s">
        <v>7</v>
      </c>
      <c r="B40" s="29">
        <f t="shared" si="2"/>
        <v>129</v>
      </c>
      <c r="C40" s="29">
        <v>25</v>
      </c>
      <c r="D40" s="29">
        <v>12</v>
      </c>
      <c r="E40" s="29">
        <v>87</v>
      </c>
      <c r="F40" s="29">
        <v>5</v>
      </c>
      <c r="G40" s="29">
        <v>0</v>
      </c>
      <c r="H40" s="29">
        <v>0</v>
      </c>
      <c r="I40" s="47"/>
      <c r="J40" s="47"/>
      <c r="K40" s="47"/>
      <c r="L40" s="47"/>
      <c r="M40" s="47"/>
      <c r="N40" s="47"/>
      <c r="O40" s="47"/>
      <c r="P40" s="57"/>
      <c r="Q40" s="2"/>
      <c r="R40" s="2"/>
      <c r="S40" s="2"/>
      <c r="T40" s="2"/>
      <c r="U40" s="2"/>
    </row>
    <row r="41" spans="1:22" ht="18.75" x14ac:dyDescent="0.3">
      <c r="A41" s="28" t="s">
        <v>8</v>
      </c>
      <c r="B41" s="29">
        <f t="shared" si="2"/>
        <v>164</v>
      </c>
      <c r="C41" s="29">
        <v>41</v>
      </c>
      <c r="D41" s="29">
        <v>14</v>
      </c>
      <c r="E41" s="29">
        <v>100</v>
      </c>
      <c r="F41" s="29">
        <v>5</v>
      </c>
      <c r="G41" s="29">
        <v>3</v>
      </c>
      <c r="H41" s="29">
        <v>1</v>
      </c>
      <c r="I41" s="47"/>
      <c r="J41" s="47"/>
      <c r="K41" s="52" t="s">
        <v>49</v>
      </c>
      <c r="L41" s="53">
        <f>+E48+F48</f>
        <v>992</v>
      </c>
      <c r="M41" s="52" t="s">
        <v>50</v>
      </c>
      <c r="N41" s="55">
        <f>+L41/B48</f>
        <v>0.65651886168100593</v>
      </c>
      <c r="O41" s="47"/>
      <c r="P41" s="57"/>
      <c r="Q41" s="2"/>
      <c r="R41" s="2"/>
      <c r="S41" s="2"/>
      <c r="T41" s="2"/>
      <c r="U41" s="2"/>
    </row>
    <row r="42" spans="1:22" x14ac:dyDescent="0.3">
      <c r="A42" s="28" t="s">
        <v>9</v>
      </c>
      <c r="B42" s="29">
        <f t="shared" si="2"/>
        <v>158</v>
      </c>
      <c r="C42" s="29">
        <v>35</v>
      </c>
      <c r="D42" s="29">
        <v>9</v>
      </c>
      <c r="E42" s="29">
        <v>109</v>
      </c>
      <c r="F42" s="29">
        <v>1</v>
      </c>
      <c r="G42" s="29">
        <v>4</v>
      </c>
      <c r="H42" s="29">
        <v>0</v>
      </c>
      <c r="I42" s="47"/>
      <c r="J42" s="47"/>
      <c r="K42" s="47"/>
      <c r="L42" s="47"/>
      <c r="M42" s="47"/>
      <c r="N42" s="47"/>
      <c r="O42" s="47"/>
      <c r="P42" s="57"/>
      <c r="Q42" s="2"/>
      <c r="R42" s="2"/>
      <c r="S42" s="2"/>
      <c r="T42" s="2"/>
      <c r="U42" s="2"/>
    </row>
    <row r="43" spans="1:22" ht="14.45" customHeight="1" x14ac:dyDescent="0.3">
      <c r="A43" s="28" t="s">
        <v>10</v>
      </c>
      <c r="B43" s="29">
        <f t="shared" si="2"/>
        <v>160</v>
      </c>
      <c r="C43" s="29">
        <v>27</v>
      </c>
      <c r="D43" s="29">
        <v>15</v>
      </c>
      <c r="E43" s="29">
        <v>103</v>
      </c>
      <c r="F43" s="29">
        <v>2</v>
      </c>
      <c r="G43" s="29">
        <v>13</v>
      </c>
      <c r="H43" s="29">
        <v>0</v>
      </c>
      <c r="I43" s="47"/>
      <c r="J43" s="47"/>
      <c r="K43" s="47"/>
      <c r="L43" s="47"/>
      <c r="M43" s="47"/>
      <c r="N43" s="47"/>
      <c r="O43" s="47"/>
      <c r="P43" s="57"/>
      <c r="Q43" s="2"/>
      <c r="R43" s="2"/>
      <c r="S43" s="2"/>
      <c r="T43" s="2"/>
      <c r="U43" s="2"/>
    </row>
    <row r="44" spans="1:22" ht="14.45" customHeight="1" x14ac:dyDescent="0.3">
      <c r="A44" s="28" t="s">
        <v>11</v>
      </c>
      <c r="B44" s="29">
        <f t="shared" si="2"/>
        <v>118</v>
      </c>
      <c r="C44" s="29">
        <v>40</v>
      </c>
      <c r="D44" s="29">
        <v>8</v>
      </c>
      <c r="E44" s="29">
        <v>67</v>
      </c>
      <c r="F44" s="29">
        <v>3</v>
      </c>
      <c r="G44" s="29">
        <v>0</v>
      </c>
      <c r="H44" s="29">
        <v>0</v>
      </c>
      <c r="I44" s="47"/>
      <c r="J44" s="47"/>
      <c r="K44" s="47"/>
      <c r="L44" s="47"/>
      <c r="M44" s="47"/>
      <c r="N44" s="47"/>
      <c r="O44" s="47"/>
      <c r="P44" s="57"/>
      <c r="Q44" s="2"/>
      <c r="R44" s="2"/>
      <c r="S44" s="2"/>
      <c r="T44" s="2"/>
      <c r="U44" s="2"/>
    </row>
    <row r="45" spans="1:22" ht="14.45" customHeight="1" x14ac:dyDescent="0.3">
      <c r="A45" s="28" t="s">
        <v>12</v>
      </c>
      <c r="B45" s="29">
        <f t="shared" si="2"/>
        <v>145</v>
      </c>
      <c r="C45" s="29">
        <v>17</v>
      </c>
      <c r="D45" s="29">
        <v>24</v>
      </c>
      <c r="E45" s="29">
        <v>96</v>
      </c>
      <c r="F45" s="29">
        <v>2</v>
      </c>
      <c r="G45" s="29">
        <v>6</v>
      </c>
      <c r="H45" s="29">
        <v>0</v>
      </c>
      <c r="I45" s="47"/>
      <c r="J45" s="47"/>
      <c r="K45" s="47"/>
      <c r="L45" s="47"/>
      <c r="M45" s="47"/>
      <c r="N45" s="47"/>
      <c r="O45" s="47"/>
      <c r="P45" s="57"/>
      <c r="Q45" s="2"/>
      <c r="R45" s="2"/>
      <c r="S45" s="2"/>
      <c r="T45" s="2"/>
      <c r="U45" s="2"/>
    </row>
    <row r="46" spans="1:22" x14ac:dyDescent="0.3">
      <c r="A46" s="28" t="s">
        <v>13</v>
      </c>
      <c r="B46" s="29">
        <f t="shared" si="2"/>
        <v>138</v>
      </c>
      <c r="C46" s="29">
        <v>32</v>
      </c>
      <c r="D46" s="29">
        <v>19</v>
      </c>
      <c r="E46" s="29">
        <v>79</v>
      </c>
      <c r="F46" s="29">
        <v>3</v>
      </c>
      <c r="G46" s="29">
        <v>5</v>
      </c>
      <c r="H46" s="29">
        <v>0</v>
      </c>
      <c r="I46" s="47"/>
      <c r="J46" s="47"/>
      <c r="K46" s="47"/>
      <c r="L46" s="47"/>
      <c r="M46" s="47"/>
      <c r="N46" s="47"/>
      <c r="O46" s="47"/>
      <c r="P46" s="57"/>
      <c r="Q46" s="2"/>
      <c r="R46" s="2"/>
      <c r="S46" s="2"/>
      <c r="T46" s="2"/>
      <c r="U46" s="2"/>
    </row>
    <row r="47" spans="1:22" x14ac:dyDescent="0.3">
      <c r="A47" s="28" t="s">
        <v>14</v>
      </c>
      <c r="B47" s="29">
        <f t="shared" si="2"/>
        <v>0</v>
      </c>
      <c r="C47" s="29"/>
      <c r="D47" s="29"/>
      <c r="E47" s="29"/>
      <c r="F47" s="29"/>
      <c r="G47" s="29"/>
      <c r="H47" s="29"/>
      <c r="I47" s="47"/>
      <c r="J47" s="47"/>
      <c r="K47" s="2"/>
      <c r="L47" s="2"/>
      <c r="M47" s="2"/>
      <c r="N47" s="2"/>
      <c r="O47" s="47"/>
      <c r="P47" s="57"/>
      <c r="Q47" s="2"/>
      <c r="R47" s="2"/>
      <c r="S47" s="2"/>
      <c r="T47" s="2"/>
      <c r="U47" s="2"/>
    </row>
    <row r="48" spans="1:22" ht="18.75" x14ac:dyDescent="0.3">
      <c r="A48" s="33" t="s">
        <v>2</v>
      </c>
      <c r="B48" s="34">
        <f>+SUM(B36:B47)</f>
        <v>1511</v>
      </c>
      <c r="C48" s="34">
        <f t="shared" ref="C48:H48" si="3">+SUM(C36:C47)</f>
        <v>324</v>
      </c>
      <c r="D48" s="34">
        <f t="shared" si="3"/>
        <v>151</v>
      </c>
      <c r="E48" s="34">
        <f t="shared" si="3"/>
        <v>961</v>
      </c>
      <c r="F48" s="34">
        <f t="shared" si="3"/>
        <v>31</v>
      </c>
      <c r="G48" s="34">
        <f t="shared" si="3"/>
        <v>42</v>
      </c>
      <c r="H48" s="34">
        <f t="shared" si="3"/>
        <v>2</v>
      </c>
      <c r="I48" s="47"/>
      <c r="J48" s="47"/>
      <c r="K48" s="52" t="s">
        <v>49</v>
      </c>
      <c r="L48" s="53">
        <f>+G48+H48</f>
        <v>44</v>
      </c>
      <c r="M48" s="52" t="s">
        <v>50</v>
      </c>
      <c r="N48" s="55">
        <f>+L48/B48</f>
        <v>2.911978821972204E-2</v>
      </c>
      <c r="O48" s="47"/>
      <c r="P48" s="59"/>
      <c r="Q48" s="2"/>
      <c r="R48" s="2"/>
      <c r="S48" s="2"/>
      <c r="T48" s="2"/>
      <c r="U48" s="2"/>
    </row>
    <row r="49" spans="1:37" s="2" customFormat="1" ht="18.75" x14ac:dyDescent="0.3">
      <c r="A49" s="59"/>
      <c r="B49" s="60"/>
      <c r="C49" s="60"/>
      <c r="D49" s="60"/>
      <c r="E49" s="60"/>
      <c r="F49" s="60"/>
      <c r="G49" s="60"/>
      <c r="H49" s="60"/>
      <c r="I49" s="47"/>
      <c r="J49" s="47"/>
      <c r="K49" s="52"/>
      <c r="L49" s="53"/>
      <c r="M49" s="52"/>
      <c r="N49" s="55"/>
      <c r="O49" s="47"/>
      <c r="P49" s="59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1:37" ht="17.25" customHeight="1" x14ac:dyDescent="0.3">
      <c r="A50" s="121" t="s">
        <v>51</v>
      </c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</row>
    <row r="51" spans="1:37" ht="16.5" customHeight="1" x14ac:dyDescent="0.3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</row>
    <row r="52" spans="1:37" ht="16.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2"/>
    </row>
    <row r="53" spans="1:37" ht="18.75" x14ac:dyDescent="0.3">
      <c r="A53" s="18" t="s">
        <v>52</v>
      </c>
      <c r="B53" s="19"/>
      <c r="C53" s="19"/>
      <c r="D53" s="19"/>
      <c r="E53" s="61"/>
      <c r="F53" s="61"/>
      <c r="G53" s="1"/>
      <c r="H53" s="1"/>
      <c r="I53" s="1"/>
      <c r="J53" s="1"/>
      <c r="L53" s="18" t="s">
        <v>53</v>
      </c>
      <c r="M53" s="19"/>
      <c r="N53" s="19"/>
      <c r="O53" s="61"/>
      <c r="P53" s="61"/>
      <c r="Q53" s="61"/>
      <c r="R53" s="61"/>
      <c r="S53" s="61"/>
      <c r="T53" s="61"/>
      <c r="U53" s="62"/>
      <c r="V53" s="62"/>
    </row>
    <row r="54" spans="1:37" ht="48.75" customHeight="1" x14ac:dyDescent="0.3">
      <c r="A54" s="22" t="s">
        <v>54</v>
      </c>
      <c r="B54" s="23"/>
      <c r="C54" s="23"/>
      <c r="D54" s="23"/>
      <c r="E54" s="61"/>
      <c r="F54" s="61"/>
      <c r="G54" s="1"/>
      <c r="H54" s="1"/>
      <c r="I54" s="1"/>
      <c r="J54" s="1"/>
      <c r="K54" s="2"/>
      <c r="L54" s="22" t="s">
        <v>55</v>
      </c>
      <c r="M54" s="23"/>
      <c r="N54" s="23"/>
      <c r="O54" s="63"/>
      <c r="P54" s="63"/>
      <c r="Q54" s="63"/>
      <c r="R54" s="63"/>
      <c r="S54" s="63"/>
      <c r="T54" s="63"/>
      <c r="U54" s="64"/>
      <c r="V54" s="64"/>
    </row>
    <row r="55" spans="1:37" ht="18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2"/>
      <c r="L55" s="1"/>
      <c r="M55" s="1"/>
      <c r="N55" s="1"/>
      <c r="O55" s="1"/>
      <c r="P55" s="65"/>
      <c r="Q55" s="1"/>
      <c r="R55" s="2"/>
      <c r="S55" s="2"/>
      <c r="T55" s="2"/>
      <c r="U55" s="2"/>
    </row>
    <row r="56" spans="1:37" ht="27" x14ac:dyDescent="0.3">
      <c r="A56" s="25" t="s">
        <v>1</v>
      </c>
      <c r="B56" s="25" t="s">
        <v>39</v>
      </c>
      <c r="C56" s="51" t="s">
        <v>56</v>
      </c>
      <c r="D56" s="51" t="s">
        <v>25</v>
      </c>
      <c r="E56" s="51" t="s">
        <v>26</v>
      </c>
      <c r="F56" s="51" t="s">
        <v>27</v>
      </c>
      <c r="G56" s="1"/>
      <c r="H56" s="1"/>
      <c r="I56" s="1"/>
      <c r="J56" s="1"/>
      <c r="K56" s="2"/>
      <c r="L56" s="25" t="s">
        <v>1</v>
      </c>
      <c r="M56" s="51" t="s">
        <v>57</v>
      </c>
      <c r="N56" s="51" t="s">
        <v>22</v>
      </c>
      <c r="O56" s="51" t="s">
        <v>58</v>
      </c>
      <c r="P56" s="51" t="s">
        <v>59</v>
      </c>
      <c r="Q56" s="51" t="s">
        <v>60</v>
      </c>
      <c r="R56" s="51" t="s">
        <v>61</v>
      </c>
      <c r="S56" s="51" t="s">
        <v>21</v>
      </c>
      <c r="T56" s="51" t="s">
        <v>62</v>
      </c>
      <c r="U56" s="51" t="s">
        <v>63</v>
      </c>
      <c r="V56" s="51" t="s">
        <v>16</v>
      </c>
    </row>
    <row r="57" spans="1:37" x14ac:dyDescent="0.3">
      <c r="A57" s="28" t="s">
        <v>3</v>
      </c>
      <c r="B57" s="29">
        <f>+SUM(C57:F57)</f>
        <v>110</v>
      </c>
      <c r="C57" s="29">
        <v>13</v>
      </c>
      <c r="D57" s="29">
        <v>45</v>
      </c>
      <c r="E57" s="29">
        <v>41</v>
      </c>
      <c r="F57" s="29">
        <v>11</v>
      </c>
      <c r="G57" s="1"/>
      <c r="H57" s="1"/>
      <c r="I57" s="1"/>
      <c r="J57" s="1"/>
      <c r="K57" s="2"/>
      <c r="L57" s="28" t="s">
        <v>3</v>
      </c>
      <c r="M57" s="29">
        <v>25</v>
      </c>
      <c r="N57" s="29">
        <v>12</v>
      </c>
      <c r="O57" s="29">
        <v>37</v>
      </c>
      <c r="P57" s="29">
        <v>39</v>
      </c>
      <c r="Q57" s="29">
        <v>6</v>
      </c>
      <c r="R57" s="29">
        <v>17</v>
      </c>
      <c r="S57" s="29">
        <v>24</v>
      </c>
      <c r="T57" s="29">
        <v>4</v>
      </c>
      <c r="U57" s="29">
        <v>3</v>
      </c>
      <c r="V57" s="29">
        <v>2</v>
      </c>
    </row>
    <row r="58" spans="1:37" x14ac:dyDescent="0.3">
      <c r="A58" s="28" t="s">
        <v>4</v>
      </c>
      <c r="B58" s="29">
        <f t="shared" ref="B58:B68" si="4">+SUM(C58:F58)</f>
        <v>104</v>
      </c>
      <c r="C58" s="29">
        <v>3</v>
      </c>
      <c r="D58" s="29">
        <v>48</v>
      </c>
      <c r="E58" s="29">
        <v>37</v>
      </c>
      <c r="F58" s="29">
        <v>16</v>
      </c>
      <c r="G58" s="1"/>
      <c r="H58" s="1"/>
      <c r="I58" s="1"/>
      <c r="J58" s="1"/>
      <c r="K58" s="2"/>
      <c r="L58" s="28" t="s">
        <v>4</v>
      </c>
      <c r="M58" s="29">
        <v>29</v>
      </c>
      <c r="N58" s="29">
        <v>7</v>
      </c>
      <c r="O58" s="29">
        <v>34</v>
      </c>
      <c r="P58" s="29">
        <v>60</v>
      </c>
      <c r="Q58" s="29">
        <v>9</v>
      </c>
      <c r="R58" s="29">
        <v>18</v>
      </c>
      <c r="S58" s="29">
        <v>14</v>
      </c>
      <c r="T58" s="29">
        <v>6</v>
      </c>
      <c r="U58" s="29">
        <v>4</v>
      </c>
      <c r="V58" s="29">
        <v>7</v>
      </c>
    </row>
    <row r="59" spans="1:37" x14ac:dyDescent="0.3">
      <c r="A59" s="28" t="s">
        <v>5</v>
      </c>
      <c r="B59" s="29">
        <f t="shared" si="4"/>
        <v>120</v>
      </c>
      <c r="C59" s="29">
        <v>18</v>
      </c>
      <c r="D59" s="29">
        <v>49</v>
      </c>
      <c r="E59" s="29">
        <v>41</v>
      </c>
      <c r="F59" s="29">
        <v>12</v>
      </c>
      <c r="G59" s="1"/>
      <c r="H59" s="1"/>
      <c r="I59" s="1"/>
      <c r="J59" s="1"/>
      <c r="K59" s="2"/>
      <c r="L59" s="28" t="s">
        <v>5</v>
      </c>
      <c r="M59" s="29">
        <v>29</v>
      </c>
      <c r="N59" s="29">
        <v>12</v>
      </c>
      <c r="O59" s="29">
        <v>40</v>
      </c>
      <c r="P59" s="29">
        <v>40</v>
      </c>
      <c r="Q59" s="29">
        <v>10</v>
      </c>
      <c r="R59" s="29">
        <v>17</v>
      </c>
      <c r="S59" s="29">
        <v>25</v>
      </c>
      <c r="T59" s="29">
        <v>4</v>
      </c>
      <c r="U59" s="29">
        <v>9</v>
      </c>
      <c r="V59" s="29">
        <v>10</v>
      </c>
    </row>
    <row r="60" spans="1:37" x14ac:dyDescent="0.3">
      <c r="A60" s="28" t="s">
        <v>6</v>
      </c>
      <c r="B60" s="29">
        <f t="shared" si="4"/>
        <v>165</v>
      </c>
      <c r="C60" s="29">
        <v>10</v>
      </c>
      <c r="D60" s="29">
        <v>63</v>
      </c>
      <c r="E60" s="29">
        <v>70</v>
      </c>
      <c r="F60" s="29">
        <v>22</v>
      </c>
      <c r="G60" s="1"/>
      <c r="H60" s="1"/>
      <c r="I60" s="1"/>
      <c r="J60" s="1"/>
      <c r="K60" s="2"/>
      <c r="L60" s="28" t="s">
        <v>6</v>
      </c>
      <c r="M60" s="29">
        <v>50</v>
      </c>
      <c r="N60" s="29">
        <v>8</v>
      </c>
      <c r="O60" s="29">
        <v>39</v>
      </c>
      <c r="P60" s="29">
        <v>67</v>
      </c>
      <c r="Q60" s="29">
        <v>14</v>
      </c>
      <c r="R60" s="29">
        <v>23</v>
      </c>
      <c r="S60" s="29">
        <v>27</v>
      </c>
      <c r="T60" s="29">
        <v>29</v>
      </c>
      <c r="U60" s="29">
        <v>4</v>
      </c>
      <c r="V60" s="29">
        <v>12</v>
      </c>
    </row>
    <row r="61" spans="1:37" x14ac:dyDescent="0.3">
      <c r="A61" s="28" t="s">
        <v>7</v>
      </c>
      <c r="B61" s="29">
        <f t="shared" si="4"/>
        <v>129</v>
      </c>
      <c r="C61" s="29">
        <v>11</v>
      </c>
      <c r="D61" s="29">
        <v>54</v>
      </c>
      <c r="E61" s="29">
        <v>47</v>
      </c>
      <c r="F61" s="29">
        <v>17</v>
      </c>
      <c r="G61" s="1"/>
      <c r="H61" s="1"/>
      <c r="I61" s="1"/>
      <c r="J61" s="1"/>
      <c r="K61" s="2"/>
      <c r="L61" s="28" t="s">
        <v>7</v>
      </c>
      <c r="M61" s="29">
        <v>34</v>
      </c>
      <c r="N61" s="29">
        <v>7</v>
      </c>
      <c r="O61" s="29">
        <v>33</v>
      </c>
      <c r="P61" s="29">
        <v>32</v>
      </c>
      <c r="Q61" s="29">
        <v>4</v>
      </c>
      <c r="R61" s="29">
        <v>18</v>
      </c>
      <c r="S61" s="29">
        <v>26</v>
      </c>
      <c r="T61" s="29">
        <v>21</v>
      </c>
      <c r="U61" s="29">
        <v>4</v>
      </c>
      <c r="V61" s="29">
        <v>6</v>
      </c>
    </row>
    <row r="62" spans="1:37" x14ac:dyDescent="0.3">
      <c r="A62" s="28" t="s">
        <v>8</v>
      </c>
      <c r="B62" s="29">
        <f t="shared" si="4"/>
        <v>164</v>
      </c>
      <c r="C62" s="29">
        <v>9</v>
      </c>
      <c r="D62" s="29">
        <v>67</v>
      </c>
      <c r="E62" s="29">
        <v>68</v>
      </c>
      <c r="F62" s="29">
        <v>20</v>
      </c>
      <c r="G62" s="1"/>
      <c r="H62" s="1"/>
      <c r="I62" s="1"/>
      <c r="J62" s="1"/>
      <c r="K62" s="2"/>
      <c r="L62" s="28" t="s">
        <v>8</v>
      </c>
      <c r="M62" s="29">
        <v>47</v>
      </c>
      <c r="N62" s="29">
        <v>17</v>
      </c>
      <c r="O62" s="29">
        <v>22</v>
      </c>
      <c r="P62" s="29">
        <v>49</v>
      </c>
      <c r="Q62" s="29">
        <v>5</v>
      </c>
      <c r="R62" s="29">
        <v>16</v>
      </c>
      <c r="S62" s="29">
        <v>31</v>
      </c>
      <c r="T62" s="29">
        <v>46</v>
      </c>
      <c r="U62" s="29">
        <v>7</v>
      </c>
      <c r="V62" s="29">
        <v>16</v>
      </c>
    </row>
    <row r="63" spans="1:37" x14ac:dyDescent="0.3">
      <c r="A63" s="28" t="s">
        <v>9</v>
      </c>
      <c r="B63" s="29">
        <f t="shared" si="4"/>
        <v>158</v>
      </c>
      <c r="C63" s="29">
        <v>18</v>
      </c>
      <c r="D63" s="29">
        <v>77</v>
      </c>
      <c r="E63" s="29">
        <v>53</v>
      </c>
      <c r="F63" s="29">
        <v>10</v>
      </c>
      <c r="G63" s="1"/>
      <c r="H63" s="1"/>
      <c r="I63" s="1"/>
      <c r="J63" s="1"/>
      <c r="K63" s="2"/>
      <c r="L63" s="28" t="s">
        <v>9</v>
      </c>
      <c r="M63" s="29">
        <v>39</v>
      </c>
      <c r="N63" s="29">
        <v>4</v>
      </c>
      <c r="O63" s="29">
        <v>48</v>
      </c>
      <c r="P63" s="29">
        <v>58</v>
      </c>
      <c r="Q63" s="29">
        <v>10</v>
      </c>
      <c r="R63" s="29">
        <v>15</v>
      </c>
      <c r="S63" s="29">
        <v>30</v>
      </c>
      <c r="T63" s="29">
        <v>12</v>
      </c>
      <c r="U63" s="29">
        <v>8</v>
      </c>
      <c r="V63" s="29">
        <v>5</v>
      </c>
    </row>
    <row r="64" spans="1:37" x14ac:dyDescent="0.3">
      <c r="A64" s="28" t="s">
        <v>10</v>
      </c>
      <c r="B64" s="29">
        <f t="shared" si="4"/>
        <v>160</v>
      </c>
      <c r="C64" s="29">
        <v>12</v>
      </c>
      <c r="D64" s="29">
        <v>72</v>
      </c>
      <c r="E64" s="29">
        <v>59</v>
      </c>
      <c r="F64" s="29">
        <v>17</v>
      </c>
      <c r="G64" s="1"/>
      <c r="H64" s="1"/>
      <c r="I64" s="1"/>
      <c r="J64" s="1"/>
      <c r="K64" s="2"/>
      <c r="L64" s="28" t="s">
        <v>10</v>
      </c>
      <c r="M64" s="29">
        <v>35</v>
      </c>
      <c r="N64" s="29">
        <v>10</v>
      </c>
      <c r="O64" s="29">
        <v>45</v>
      </c>
      <c r="P64" s="29">
        <v>51</v>
      </c>
      <c r="Q64" s="29">
        <v>7</v>
      </c>
      <c r="R64" s="29">
        <v>9</v>
      </c>
      <c r="S64" s="29">
        <v>22</v>
      </c>
      <c r="T64" s="29">
        <v>25</v>
      </c>
      <c r="U64" s="29">
        <v>5</v>
      </c>
      <c r="V64" s="29">
        <v>12</v>
      </c>
    </row>
    <row r="65" spans="1:29" x14ac:dyDescent="0.3">
      <c r="A65" s="28" t="s">
        <v>11</v>
      </c>
      <c r="B65" s="29">
        <f t="shared" si="4"/>
        <v>118</v>
      </c>
      <c r="C65" s="29">
        <v>6</v>
      </c>
      <c r="D65" s="29">
        <v>45</v>
      </c>
      <c r="E65" s="29">
        <v>56</v>
      </c>
      <c r="F65" s="29">
        <v>11</v>
      </c>
      <c r="G65" s="1"/>
      <c r="H65" s="1"/>
      <c r="I65" s="1"/>
      <c r="J65" s="1"/>
      <c r="K65" s="2"/>
      <c r="L65" s="28" t="s">
        <v>11</v>
      </c>
      <c r="M65" s="29">
        <v>34</v>
      </c>
      <c r="N65" s="29">
        <v>5</v>
      </c>
      <c r="O65" s="29">
        <v>37</v>
      </c>
      <c r="P65" s="29">
        <v>40</v>
      </c>
      <c r="Q65" s="29">
        <v>4</v>
      </c>
      <c r="R65" s="29">
        <v>15</v>
      </c>
      <c r="S65" s="29">
        <v>14</v>
      </c>
      <c r="T65" s="29">
        <v>10</v>
      </c>
      <c r="U65" s="29">
        <v>6</v>
      </c>
      <c r="V65" s="29">
        <v>5</v>
      </c>
    </row>
    <row r="66" spans="1:29" x14ac:dyDescent="0.3">
      <c r="A66" s="28" t="s">
        <v>12</v>
      </c>
      <c r="B66" s="29">
        <f t="shared" si="4"/>
        <v>145</v>
      </c>
      <c r="C66" s="29">
        <v>8</v>
      </c>
      <c r="D66" s="29">
        <v>57</v>
      </c>
      <c r="E66" s="29">
        <v>54</v>
      </c>
      <c r="F66" s="29">
        <v>26</v>
      </c>
      <c r="G66" s="1"/>
      <c r="H66" s="1"/>
      <c r="I66" s="1"/>
      <c r="J66" s="1"/>
      <c r="K66" s="2"/>
      <c r="L66" s="28" t="s">
        <v>12</v>
      </c>
      <c r="M66" s="29">
        <v>41</v>
      </c>
      <c r="N66" s="29">
        <v>11</v>
      </c>
      <c r="O66" s="29">
        <v>53</v>
      </c>
      <c r="P66" s="29">
        <v>50</v>
      </c>
      <c r="Q66" s="29">
        <v>3</v>
      </c>
      <c r="R66" s="29">
        <v>10</v>
      </c>
      <c r="S66" s="29">
        <v>11</v>
      </c>
      <c r="T66" s="29">
        <v>26</v>
      </c>
      <c r="U66" s="29">
        <v>12</v>
      </c>
      <c r="V66" s="29">
        <v>3</v>
      </c>
    </row>
    <row r="67" spans="1:29" x14ac:dyDescent="0.3">
      <c r="A67" s="28" t="s">
        <v>13</v>
      </c>
      <c r="B67" s="29">
        <f t="shared" si="4"/>
        <v>138</v>
      </c>
      <c r="C67" s="29">
        <v>4</v>
      </c>
      <c r="D67" s="29">
        <v>56</v>
      </c>
      <c r="E67" s="29">
        <v>56</v>
      </c>
      <c r="F67" s="29">
        <v>22</v>
      </c>
      <c r="G67" s="1"/>
      <c r="H67" s="1"/>
      <c r="I67" s="1"/>
      <c r="J67" s="1"/>
      <c r="K67" s="2"/>
      <c r="L67" s="28" t="s">
        <v>13</v>
      </c>
      <c r="M67" s="29">
        <v>31</v>
      </c>
      <c r="N67" s="29">
        <v>16</v>
      </c>
      <c r="O67" s="29">
        <v>45</v>
      </c>
      <c r="P67" s="29">
        <v>63</v>
      </c>
      <c r="Q67" s="29">
        <v>5</v>
      </c>
      <c r="R67" s="29">
        <v>22</v>
      </c>
      <c r="S67" s="29">
        <v>19</v>
      </c>
      <c r="T67" s="29">
        <v>7</v>
      </c>
      <c r="U67" s="29">
        <v>20</v>
      </c>
      <c r="V67" s="29">
        <v>9</v>
      </c>
    </row>
    <row r="68" spans="1:29" x14ac:dyDescent="0.3">
      <c r="A68" s="28" t="s">
        <v>14</v>
      </c>
      <c r="B68" s="29">
        <f t="shared" si="4"/>
        <v>0</v>
      </c>
      <c r="C68" s="29"/>
      <c r="D68" s="29"/>
      <c r="E68" s="29"/>
      <c r="F68" s="29"/>
      <c r="G68" s="1"/>
      <c r="H68" s="1"/>
      <c r="I68" s="1"/>
      <c r="J68" s="1"/>
      <c r="K68" s="2"/>
      <c r="L68" s="66" t="s">
        <v>14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  <c r="S68" s="67">
        <v>0</v>
      </c>
      <c r="T68" s="67">
        <v>0</v>
      </c>
      <c r="U68" s="29">
        <v>0</v>
      </c>
      <c r="V68" s="67">
        <v>0</v>
      </c>
    </row>
    <row r="69" spans="1:29" x14ac:dyDescent="0.3">
      <c r="A69" s="33" t="s">
        <v>2</v>
      </c>
      <c r="B69" s="34">
        <f>+SUM(B57:B68)</f>
        <v>1511</v>
      </c>
      <c r="C69" s="34">
        <f>+SUM(C57:C68)</f>
        <v>112</v>
      </c>
      <c r="D69" s="34">
        <f>+SUM(D57:D68)</f>
        <v>633</v>
      </c>
      <c r="E69" s="34">
        <f>+SUM(E57:E68)</f>
        <v>582</v>
      </c>
      <c r="F69" s="34">
        <f>+SUM(F57:F68)</f>
        <v>184</v>
      </c>
      <c r="G69" s="1"/>
      <c r="H69" s="1"/>
      <c r="I69" s="1"/>
      <c r="J69" s="1"/>
      <c r="K69" s="2"/>
      <c r="L69" s="68" t="s">
        <v>2</v>
      </c>
      <c r="M69" s="69">
        <f>+SUM(M57:M68)</f>
        <v>394</v>
      </c>
      <c r="N69" s="69">
        <f t="shared" ref="N69:V69" si="5">+SUM(N57:N68)</f>
        <v>109</v>
      </c>
      <c r="O69" s="69">
        <f t="shared" si="5"/>
        <v>433</v>
      </c>
      <c r="P69" s="69">
        <f t="shared" si="5"/>
        <v>549</v>
      </c>
      <c r="Q69" s="69">
        <f t="shared" si="5"/>
        <v>77</v>
      </c>
      <c r="R69" s="69">
        <f t="shared" si="5"/>
        <v>180</v>
      </c>
      <c r="S69" s="69">
        <f t="shared" si="5"/>
        <v>243</v>
      </c>
      <c r="T69" s="69">
        <f t="shared" si="5"/>
        <v>190</v>
      </c>
      <c r="U69" s="69">
        <f t="shared" si="5"/>
        <v>82</v>
      </c>
      <c r="V69" s="69">
        <f t="shared" si="5"/>
        <v>87</v>
      </c>
    </row>
    <row r="70" spans="1:29" x14ac:dyDescent="0.3">
      <c r="A70" s="35" t="s">
        <v>30</v>
      </c>
      <c r="B70" s="38">
        <f>+B69/B69</f>
        <v>1</v>
      </c>
      <c r="C70" s="70">
        <f>+C69/B69</f>
        <v>7.4123097286565187E-2</v>
      </c>
      <c r="D70" s="70">
        <f>+D69/B69</f>
        <v>0.41892786234281931</v>
      </c>
      <c r="E70" s="70">
        <f>+E69/B69</f>
        <v>0.38517538054268696</v>
      </c>
      <c r="F70" s="70">
        <f>+F69/B69</f>
        <v>0.12177365982792852</v>
      </c>
      <c r="G70" s="1"/>
      <c r="H70" s="1"/>
      <c r="I70" s="1"/>
      <c r="J70" s="1"/>
      <c r="K70" s="2"/>
      <c r="L70" s="35" t="s">
        <v>30</v>
      </c>
      <c r="M70" s="38">
        <f>+M69/$B$69</f>
        <v>0.26075446724023826</v>
      </c>
      <c r="N70" s="38">
        <f t="shared" ref="N70:V70" si="6">+N69/$B$69</f>
        <v>7.2137657180675052E-2</v>
      </c>
      <c r="O70" s="38">
        <f t="shared" si="6"/>
        <v>0.28656518861681007</v>
      </c>
      <c r="P70" s="38">
        <f t="shared" si="6"/>
        <v>0.36333553937789542</v>
      </c>
      <c r="Q70" s="38">
        <f t="shared" si="6"/>
        <v>5.0959629384513566E-2</v>
      </c>
      <c r="R70" s="38">
        <f t="shared" si="6"/>
        <v>0.11912640635340833</v>
      </c>
      <c r="S70" s="38">
        <f t="shared" si="6"/>
        <v>0.16082064857710127</v>
      </c>
      <c r="T70" s="38">
        <f t="shared" si="6"/>
        <v>0.12574454003970881</v>
      </c>
      <c r="U70" s="38">
        <f t="shared" si="6"/>
        <v>5.4268696227663796E-2</v>
      </c>
      <c r="V70" s="38">
        <f t="shared" si="6"/>
        <v>5.7577763070814032E-2</v>
      </c>
    </row>
    <row r="71" spans="1:29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2"/>
      <c r="L71" s="1"/>
      <c r="M71" s="1"/>
      <c r="N71" s="1"/>
      <c r="O71" s="1"/>
      <c r="P71" s="1"/>
      <c r="Q71" s="1"/>
      <c r="R71" s="1"/>
      <c r="S71" s="1"/>
      <c r="T71" s="1"/>
      <c r="U71" s="2"/>
    </row>
    <row r="72" spans="1:29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2"/>
      <c r="L72" s="1"/>
      <c r="M72" s="1"/>
      <c r="N72" s="1"/>
      <c r="O72" s="1"/>
      <c r="P72" s="1"/>
      <c r="Q72" s="1"/>
      <c r="R72" s="1"/>
      <c r="S72" s="1"/>
      <c r="T72" s="1"/>
      <c r="U72" s="2"/>
    </row>
    <row r="73" spans="1:29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2"/>
    </row>
    <row r="74" spans="1:29" ht="19.5" x14ac:dyDescent="0.3">
      <c r="A74" s="15" t="s">
        <v>64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7"/>
      <c r="Q74" s="71"/>
      <c r="R74" s="71"/>
      <c r="S74" s="71"/>
      <c r="T74" s="71"/>
      <c r="U74" s="71"/>
      <c r="V74" s="71"/>
    </row>
    <row r="75" spans="1:29" x14ac:dyDescent="0.3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2"/>
    </row>
    <row r="76" spans="1:29" x14ac:dyDescent="0.3">
      <c r="A76" s="39" t="s">
        <v>65</v>
      </c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2"/>
    </row>
    <row r="77" spans="1:29" x14ac:dyDescent="0.3">
      <c r="A77" s="39" t="s">
        <v>66</v>
      </c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2"/>
    </row>
    <row r="78" spans="1:29" x14ac:dyDescent="0.3">
      <c r="A78" s="7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2"/>
    </row>
    <row r="79" spans="1:29" ht="67.900000000000006" customHeight="1" x14ac:dyDescent="0.3">
      <c r="A79" s="25" t="s">
        <v>0</v>
      </c>
      <c r="B79" s="25" t="s">
        <v>39</v>
      </c>
      <c r="C79" s="74" t="s">
        <v>67</v>
      </c>
      <c r="D79" s="74" t="s">
        <v>68</v>
      </c>
      <c r="E79" s="74" t="s">
        <v>15</v>
      </c>
      <c r="F79" s="74" t="s">
        <v>69</v>
      </c>
      <c r="G79" s="74" t="s">
        <v>70</v>
      </c>
      <c r="H79" s="74" t="s">
        <v>71</v>
      </c>
      <c r="I79" s="74" t="s">
        <v>72</v>
      </c>
      <c r="J79" s="74" t="s">
        <v>73</v>
      </c>
      <c r="K79" s="74" t="s">
        <v>74</v>
      </c>
      <c r="L79" s="74" t="s">
        <v>75</v>
      </c>
      <c r="M79" s="74" t="s">
        <v>76</v>
      </c>
      <c r="N79" s="74" t="s">
        <v>77</v>
      </c>
      <c r="O79" s="74" t="s">
        <v>78</v>
      </c>
      <c r="P79" s="74" t="s">
        <v>17</v>
      </c>
      <c r="Q79" s="74" t="s">
        <v>24</v>
      </c>
      <c r="R79" s="74" t="s">
        <v>79</v>
      </c>
      <c r="S79" s="74" t="s">
        <v>80</v>
      </c>
      <c r="T79" s="74" t="s">
        <v>81</v>
      </c>
      <c r="U79" s="2"/>
    </row>
    <row r="80" spans="1:29" x14ac:dyDescent="0.3">
      <c r="A80" s="28" t="s">
        <v>3</v>
      </c>
      <c r="B80" s="29">
        <f>+SUM(C80:T80)</f>
        <v>110</v>
      </c>
      <c r="C80" s="29">
        <v>9</v>
      </c>
      <c r="D80" s="29">
        <v>3</v>
      </c>
      <c r="E80" s="29">
        <v>37</v>
      </c>
      <c r="F80" s="29">
        <v>16</v>
      </c>
      <c r="G80" s="29">
        <v>20</v>
      </c>
      <c r="H80" s="29">
        <v>3</v>
      </c>
      <c r="I80" s="29">
        <v>2</v>
      </c>
      <c r="J80" s="29">
        <v>4</v>
      </c>
      <c r="K80" s="29">
        <v>1</v>
      </c>
      <c r="L80" s="29">
        <v>2</v>
      </c>
      <c r="M80" s="29">
        <v>0</v>
      </c>
      <c r="N80" s="29">
        <v>1</v>
      </c>
      <c r="O80" s="29">
        <v>0</v>
      </c>
      <c r="P80" s="29">
        <v>0</v>
      </c>
      <c r="Q80" s="29">
        <v>10</v>
      </c>
      <c r="R80" s="29">
        <v>0</v>
      </c>
      <c r="S80" s="29">
        <v>1</v>
      </c>
      <c r="T80" s="29">
        <v>1</v>
      </c>
      <c r="U80" s="2"/>
      <c r="X80" s="75"/>
      <c r="Y80" s="75"/>
      <c r="Z80" s="75"/>
      <c r="AA80" s="75"/>
      <c r="AB80" s="75"/>
      <c r="AC80" s="75"/>
    </row>
    <row r="81" spans="1:22" x14ac:dyDescent="0.3">
      <c r="A81" s="28" t="s">
        <v>4</v>
      </c>
      <c r="B81" s="29">
        <f t="shared" ref="B81:B91" si="7">+SUM(C81:T81)</f>
        <v>104</v>
      </c>
      <c r="C81" s="29">
        <v>10</v>
      </c>
      <c r="D81" s="29">
        <v>2</v>
      </c>
      <c r="E81" s="29">
        <v>38</v>
      </c>
      <c r="F81" s="29">
        <v>9</v>
      </c>
      <c r="G81" s="29">
        <v>10</v>
      </c>
      <c r="H81" s="29">
        <v>2</v>
      </c>
      <c r="I81" s="29">
        <v>2</v>
      </c>
      <c r="J81" s="29">
        <v>3</v>
      </c>
      <c r="K81" s="29">
        <v>0</v>
      </c>
      <c r="L81" s="29">
        <v>3</v>
      </c>
      <c r="M81" s="29">
        <v>0</v>
      </c>
      <c r="N81" s="29">
        <v>2</v>
      </c>
      <c r="O81" s="29">
        <v>1</v>
      </c>
      <c r="P81" s="29">
        <v>6</v>
      </c>
      <c r="Q81" s="29">
        <v>12</v>
      </c>
      <c r="R81" s="29">
        <v>1</v>
      </c>
      <c r="S81" s="29">
        <v>3</v>
      </c>
      <c r="T81" s="29">
        <v>0</v>
      </c>
      <c r="U81" s="2"/>
    </row>
    <row r="82" spans="1:22" x14ac:dyDescent="0.3">
      <c r="A82" s="28" t="s">
        <v>5</v>
      </c>
      <c r="B82" s="29">
        <f t="shared" si="7"/>
        <v>120</v>
      </c>
      <c r="C82" s="29">
        <v>8</v>
      </c>
      <c r="D82" s="29">
        <v>4</v>
      </c>
      <c r="E82" s="29">
        <v>36</v>
      </c>
      <c r="F82" s="29">
        <v>15</v>
      </c>
      <c r="G82" s="29">
        <v>24</v>
      </c>
      <c r="H82" s="29">
        <v>6</v>
      </c>
      <c r="I82" s="29">
        <v>1</v>
      </c>
      <c r="J82" s="29">
        <v>0</v>
      </c>
      <c r="K82" s="29">
        <v>0</v>
      </c>
      <c r="L82" s="29">
        <v>1</v>
      </c>
      <c r="M82" s="29">
        <v>0</v>
      </c>
      <c r="N82" s="29">
        <v>1</v>
      </c>
      <c r="O82" s="29">
        <v>1</v>
      </c>
      <c r="P82" s="29">
        <v>5</v>
      </c>
      <c r="Q82" s="29">
        <v>10</v>
      </c>
      <c r="R82" s="29">
        <v>1</v>
      </c>
      <c r="S82" s="29">
        <v>3</v>
      </c>
      <c r="T82" s="29">
        <v>4</v>
      </c>
      <c r="U82" s="2"/>
    </row>
    <row r="83" spans="1:22" x14ac:dyDescent="0.3">
      <c r="A83" s="28" t="s">
        <v>6</v>
      </c>
      <c r="B83" s="29">
        <f t="shared" si="7"/>
        <v>165</v>
      </c>
      <c r="C83" s="29">
        <v>13</v>
      </c>
      <c r="D83" s="29">
        <v>4</v>
      </c>
      <c r="E83" s="29">
        <v>54</v>
      </c>
      <c r="F83" s="29">
        <v>18</v>
      </c>
      <c r="G83" s="29">
        <v>26</v>
      </c>
      <c r="H83" s="29">
        <v>4</v>
      </c>
      <c r="I83" s="29">
        <v>1</v>
      </c>
      <c r="J83" s="29">
        <v>5</v>
      </c>
      <c r="K83" s="29">
        <v>3</v>
      </c>
      <c r="L83" s="29">
        <v>2</v>
      </c>
      <c r="M83" s="29">
        <v>0</v>
      </c>
      <c r="N83" s="29">
        <v>1</v>
      </c>
      <c r="O83" s="29">
        <v>6</v>
      </c>
      <c r="P83" s="29">
        <v>11</v>
      </c>
      <c r="Q83" s="29">
        <v>13</v>
      </c>
      <c r="R83" s="29">
        <v>0</v>
      </c>
      <c r="S83" s="29">
        <v>0</v>
      </c>
      <c r="T83" s="29">
        <v>4</v>
      </c>
      <c r="U83" s="2"/>
    </row>
    <row r="84" spans="1:22" x14ac:dyDescent="0.3">
      <c r="A84" s="28" t="s">
        <v>7</v>
      </c>
      <c r="B84" s="29">
        <f t="shared" si="7"/>
        <v>129</v>
      </c>
      <c r="C84" s="29">
        <v>14</v>
      </c>
      <c r="D84" s="29">
        <v>1</v>
      </c>
      <c r="E84" s="29">
        <v>38</v>
      </c>
      <c r="F84" s="29">
        <v>28</v>
      </c>
      <c r="G84" s="29">
        <v>20</v>
      </c>
      <c r="H84" s="29">
        <v>0</v>
      </c>
      <c r="I84" s="29">
        <v>1</v>
      </c>
      <c r="J84" s="29">
        <v>3</v>
      </c>
      <c r="K84" s="29">
        <v>0</v>
      </c>
      <c r="L84" s="29">
        <v>2</v>
      </c>
      <c r="M84" s="29">
        <v>1</v>
      </c>
      <c r="N84" s="29">
        <v>0</v>
      </c>
      <c r="O84" s="29">
        <v>2</v>
      </c>
      <c r="P84" s="29">
        <v>5</v>
      </c>
      <c r="Q84" s="29">
        <v>9</v>
      </c>
      <c r="R84" s="29">
        <v>0</v>
      </c>
      <c r="S84" s="29">
        <v>2</v>
      </c>
      <c r="T84" s="29">
        <v>3</v>
      </c>
      <c r="U84" s="2"/>
    </row>
    <row r="85" spans="1:22" x14ac:dyDescent="0.3">
      <c r="A85" s="28" t="s">
        <v>8</v>
      </c>
      <c r="B85" s="29">
        <f t="shared" si="7"/>
        <v>164</v>
      </c>
      <c r="C85" s="29">
        <v>8</v>
      </c>
      <c r="D85" s="29">
        <v>8</v>
      </c>
      <c r="E85" s="29">
        <v>57</v>
      </c>
      <c r="F85" s="29">
        <v>20</v>
      </c>
      <c r="G85" s="29">
        <v>23</v>
      </c>
      <c r="H85" s="29">
        <v>3</v>
      </c>
      <c r="I85" s="29">
        <v>5</v>
      </c>
      <c r="J85" s="29">
        <v>1</v>
      </c>
      <c r="K85" s="29">
        <v>3</v>
      </c>
      <c r="L85" s="29">
        <v>3</v>
      </c>
      <c r="M85" s="29">
        <v>1</v>
      </c>
      <c r="N85" s="29">
        <v>0</v>
      </c>
      <c r="O85" s="29">
        <v>8</v>
      </c>
      <c r="P85" s="29">
        <v>5</v>
      </c>
      <c r="Q85" s="29">
        <v>16</v>
      </c>
      <c r="R85" s="29">
        <v>1</v>
      </c>
      <c r="S85" s="29">
        <v>0</v>
      </c>
      <c r="T85" s="29">
        <v>2</v>
      </c>
      <c r="U85" s="2"/>
    </row>
    <row r="86" spans="1:22" x14ac:dyDescent="0.3">
      <c r="A86" s="28" t="s">
        <v>9</v>
      </c>
      <c r="B86" s="29">
        <f t="shared" si="7"/>
        <v>158</v>
      </c>
      <c r="C86" s="29">
        <v>12</v>
      </c>
      <c r="D86" s="29">
        <v>3</v>
      </c>
      <c r="E86" s="29">
        <v>48</v>
      </c>
      <c r="F86" s="29">
        <v>30</v>
      </c>
      <c r="G86" s="29">
        <v>21</v>
      </c>
      <c r="H86" s="29">
        <v>4</v>
      </c>
      <c r="I86" s="29">
        <v>0</v>
      </c>
      <c r="J86" s="29">
        <v>1</v>
      </c>
      <c r="K86" s="29">
        <v>0</v>
      </c>
      <c r="L86" s="29">
        <v>4</v>
      </c>
      <c r="M86" s="29">
        <v>0</v>
      </c>
      <c r="N86" s="29">
        <v>2</v>
      </c>
      <c r="O86" s="29">
        <v>6</v>
      </c>
      <c r="P86" s="29">
        <v>9</v>
      </c>
      <c r="Q86" s="29">
        <v>17</v>
      </c>
      <c r="R86" s="29">
        <v>0</v>
      </c>
      <c r="S86" s="29">
        <v>1</v>
      </c>
      <c r="T86" s="29">
        <v>0</v>
      </c>
      <c r="U86" s="2"/>
    </row>
    <row r="87" spans="1:22" x14ac:dyDescent="0.3">
      <c r="A87" s="28" t="s">
        <v>10</v>
      </c>
      <c r="B87" s="29">
        <f t="shared" si="7"/>
        <v>160</v>
      </c>
      <c r="C87" s="29">
        <v>12</v>
      </c>
      <c r="D87" s="29">
        <v>4</v>
      </c>
      <c r="E87" s="29">
        <v>48</v>
      </c>
      <c r="F87" s="29">
        <v>22</v>
      </c>
      <c r="G87" s="29">
        <v>24</v>
      </c>
      <c r="H87" s="29">
        <v>8</v>
      </c>
      <c r="I87" s="29">
        <v>2</v>
      </c>
      <c r="J87" s="29">
        <v>7</v>
      </c>
      <c r="K87" s="29">
        <v>1</v>
      </c>
      <c r="L87" s="29">
        <v>2</v>
      </c>
      <c r="M87" s="29">
        <v>1</v>
      </c>
      <c r="N87" s="29">
        <v>5</v>
      </c>
      <c r="O87" s="29">
        <v>4</v>
      </c>
      <c r="P87" s="29">
        <v>7</v>
      </c>
      <c r="Q87" s="29">
        <v>8</v>
      </c>
      <c r="R87" s="29">
        <v>0</v>
      </c>
      <c r="S87" s="29">
        <v>3</v>
      </c>
      <c r="T87" s="29">
        <v>2</v>
      </c>
      <c r="U87" s="2"/>
    </row>
    <row r="88" spans="1:22" x14ac:dyDescent="0.3">
      <c r="A88" s="28" t="s">
        <v>11</v>
      </c>
      <c r="B88" s="29">
        <f t="shared" si="7"/>
        <v>118</v>
      </c>
      <c r="C88" s="29">
        <v>8</v>
      </c>
      <c r="D88" s="29">
        <v>1</v>
      </c>
      <c r="E88" s="29">
        <v>42</v>
      </c>
      <c r="F88" s="29">
        <v>11</v>
      </c>
      <c r="G88" s="29">
        <v>28</v>
      </c>
      <c r="H88" s="29">
        <v>5</v>
      </c>
      <c r="I88" s="29">
        <v>3</v>
      </c>
      <c r="J88" s="29">
        <v>0</v>
      </c>
      <c r="K88" s="29">
        <v>3</v>
      </c>
      <c r="L88" s="29">
        <v>2</v>
      </c>
      <c r="M88" s="29">
        <v>0</v>
      </c>
      <c r="N88" s="29">
        <v>0</v>
      </c>
      <c r="O88" s="29">
        <v>1</v>
      </c>
      <c r="P88" s="29">
        <v>4</v>
      </c>
      <c r="Q88" s="29">
        <v>4</v>
      </c>
      <c r="R88" s="29">
        <v>0</v>
      </c>
      <c r="S88" s="29">
        <v>1</v>
      </c>
      <c r="T88" s="29">
        <v>5</v>
      </c>
      <c r="U88" s="2"/>
    </row>
    <row r="89" spans="1:22" x14ac:dyDescent="0.3">
      <c r="A89" s="28" t="s">
        <v>12</v>
      </c>
      <c r="B89" s="29">
        <f t="shared" si="7"/>
        <v>145</v>
      </c>
      <c r="C89" s="29">
        <v>18</v>
      </c>
      <c r="D89" s="29">
        <v>2</v>
      </c>
      <c r="E89" s="29">
        <v>47</v>
      </c>
      <c r="F89" s="29">
        <v>23</v>
      </c>
      <c r="G89" s="29">
        <v>14</v>
      </c>
      <c r="H89" s="29">
        <v>5</v>
      </c>
      <c r="I89" s="29">
        <v>6</v>
      </c>
      <c r="J89" s="29">
        <v>3</v>
      </c>
      <c r="K89" s="29">
        <v>0</v>
      </c>
      <c r="L89" s="29">
        <v>2</v>
      </c>
      <c r="M89" s="29">
        <v>1</v>
      </c>
      <c r="N89" s="29">
        <v>1</v>
      </c>
      <c r="O89" s="29">
        <v>1</v>
      </c>
      <c r="P89" s="29">
        <v>2</v>
      </c>
      <c r="Q89" s="29">
        <v>11</v>
      </c>
      <c r="R89" s="29">
        <v>0</v>
      </c>
      <c r="S89" s="29">
        <v>5</v>
      </c>
      <c r="T89" s="29">
        <v>4</v>
      </c>
      <c r="U89" s="2"/>
    </row>
    <row r="90" spans="1:22" x14ac:dyDescent="0.3">
      <c r="A90" s="28" t="s">
        <v>13</v>
      </c>
      <c r="B90" s="29">
        <f t="shared" si="7"/>
        <v>138</v>
      </c>
      <c r="C90" s="29">
        <v>14</v>
      </c>
      <c r="D90" s="29">
        <v>5</v>
      </c>
      <c r="E90" s="29">
        <v>48</v>
      </c>
      <c r="F90" s="29">
        <v>13</v>
      </c>
      <c r="G90" s="29">
        <v>20</v>
      </c>
      <c r="H90" s="29">
        <v>5</v>
      </c>
      <c r="I90" s="29">
        <v>0</v>
      </c>
      <c r="J90" s="29">
        <v>5</v>
      </c>
      <c r="K90" s="29">
        <v>1</v>
      </c>
      <c r="L90" s="29">
        <v>2</v>
      </c>
      <c r="M90" s="29">
        <v>0</v>
      </c>
      <c r="N90" s="29">
        <v>0</v>
      </c>
      <c r="O90" s="29">
        <v>0</v>
      </c>
      <c r="P90" s="29">
        <v>5</v>
      </c>
      <c r="Q90" s="29">
        <v>13</v>
      </c>
      <c r="R90" s="29">
        <v>1</v>
      </c>
      <c r="S90" s="29">
        <v>1</v>
      </c>
      <c r="T90" s="29">
        <v>5</v>
      </c>
      <c r="U90" s="2"/>
    </row>
    <row r="91" spans="1:22" x14ac:dyDescent="0.3">
      <c r="A91" s="28" t="s">
        <v>14</v>
      </c>
      <c r="B91" s="29">
        <f t="shared" si="7"/>
        <v>0</v>
      </c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"/>
    </row>
    <row r="92" spans="1:22" x14ac:dyDescent="0.3">
      <c r="A92" s="33" t="s">
        <v>2</v>
      </c>
      <c r="B92" s="34">
        <f>+SUM(B80:B91)</f>
        <v>1511</v>
      </c>
      <c r="C92" s="34">
        <f t="shared" ref="C92:T92" si="8">+SUM(C80:C91)</f>
        <v>126</v>
      </c>
      <c r="D92" s="34">
        <f t="shared" si="8"/>
        <v>37</v>
      </c>
      <c r="E92" s="34">
        <f t="shared" si="8"/>
        <v>493</v>
      </c>
      <c r="F92" s="34">
        <f t="shared" si="8"/>
        <v>205</v>
      </c>
      <c r="G92" s="34">
        <f t="shared" si="8"/>
        <v>230</v>
      </c>
      <c r="H92" s="34">
        <f t="shared" si="8"/>
        <v>45</v>
      </c>
      <c r="I92" s="34">
        <f t="shared" si="8"/>
        <v>23</v>
      </c>
      <c r="J92" s="34">
        <f t="shared" si="8"/>
        <v>32</v>
      </c>
      <c r="K92" s="34">
        <f t="shared" si="8"/>
        <v>12</v>
      </c>
      <c r="L92" s="34">
        <f t="shared" si="8"/>
        <v>25</v>
      </c>
      <c r="M92" s="34">
        <f t="shared" si="8"/>
        <v>4</v>
      </c>
      <c r="N92" s="34">
        <f t="shared" si="8"/>
        <v>13</v>
      </c>
      <c r="O92" s="34">
        <f t="shared" si="8"/>
        <v>30</v>
      </c>
      <c r="P92" s="34">
        <f t="shared" si="8"/>
        <v>59</v>
      </c>
      <c r="Q92" s="34">
        <f t="shared" si="8"/>
        <v>123</v>
      </c>
      <c r="R92" s="34">
        <f t="shared" si="8"/>
        <v>4</v>
      </c>
      <c r="S92" s="34">
        <f t="shared" si="8"/>
        <v>20</v>
      </c>
      <c r="T92" s="34">
        <f t="shared" si="8"/>
        <v>30</v>
      </c>
      <c r="U92" s="2"/>
    </row>
    <row r="93" spans="1:22" x14ac:dyDescent="0.3">
      <c r="A93" s="35" t="s">
        <v>30</v>
      </c>
      <c r="B93" s="76">
        <f>+B92/B92</f>
        <v>1</v>
      </c>
      <c r="C93" s="76">
        <f>+C92/$B$92</f>
        <v>8.3388484447385836E-2</v>
      </c>
      <c r="D93" s="76">
        <f t="shared" ref="D93:T93" si="9">+D92/$B$92</f>
        <v>2.4487094639311716E-2</v>
      </c>
      <c r="E93" s="76">
        <f t="shared" si="9"/>
        <v>0.32627399073461283</v>
      </c>
      <c r="F93" s="76">
        <f t="shared" si="9"/>
        <v>0.13567174056915951</v>
      </c>
      <c r="G93" s="76">
        <f t="shared" si="9"/>
        <v>0.15221707478491064</v>
      </c>
      <c r="H93" s="76">
        <f t="shared" si="9"/>
        <v>2.9781601588352084E-2</v>
      </c>
      <c r="I93" s="76">
        <f t="shared" si="9"/>
        <v>1.5221707478491065E-2</v>
      </c>
      <c r="J93" s="76">
        <f t="shared" si="9"/>
        <v>2.1178027796161483E-2</v>
      </c>
      <c r="K93" s="76">
        <f t="shared" si="9"/>
        <v>7.9417604235605555E-3</v>
      </c>
      <c r="L93" s="76">
        <f t="shared" si="9"/>
        <v>1.6545334215751158E-2</v>
      </c>
      <c r="M93" s="76">
        <f t="shared" si="9"/>
        <v>2.6472534745201853E-3</v>
      </c>
      <c r="N93" s="76">
        <f t="shared" si="9"/>
        <v>8.6035737921906028E-3</v>
      </c>
      <c r="O93" s="76">
        <f t="shared" si="9"/>
        <v>1.9854401058901391E-2</v>
      </c>
      <c r="P93" s="76">
        <f t="shared" si="9"/>
        <v>3.9046988749172735E-2</v>
      </c>
      <c r="Q93" s="76">
        <f t="shared" si="9"/>
        <v>8.1403044341495701E-2</v>
      </c>
      <c r="R93" s="76">
        <f t="shared" si="9"/>
        <v>2.6472534745201853E-3</v>
      </c>
      <c r="S93" s="76">
        <f t="shared" si="9"/>
        <v>1.3236267372600927E-2</v>
      </c>
      <c r="T93" s="76">
        <f t="shared" si="9"/>
        <v>1.9854401058901391E-2</v>
      </c>
      <c r="U93" s="2"/>
    </row>
    <row r="94" spans="1:22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2"/>
    </row>
    <row r="95" spans="1:22" ht="19.5" x14ac:dyDescent="0.3">
      <c r="A95" s="15" t="s">
        <v>82</v>
      </c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7"/>
      <c r="Q95" s="71"/>
      <c r="R95" s="71"/>
      <c r="S95" s="71"/>
      <c r="T95" s="71"/>
      <c r="U95" s="71"/>
      <c r="V95" s="71"/>
    </row>
    <row r="96" spans="1:22" ht="18" x14ac:dyDescent="0.3">
      <c r="A96" s="2"/>
      <c r="B96" s="119"/>
      <c r="C96" s="119"/>
      <c r="D96" s="119"/>
      <c r="E96" s="119"/>
      <c r="F96" s="119"/>
      <c r="G96" s="119"/>
      <c r="H96" s="119"/>
      <c r="I96" s="39"/>
      <c r="J96" s="77"/>
      <c r="K96" s="77"/>
      <c r="L96" s="77"/>
      <c r="M96" s="77"/>
      <c r="N96" s="119"/>
      <c r="O96" s="119"/>
      <c r="P96" s="119"/>
      <c r="Q96" s="77"/>
      <c r="R96" s="78"/>
      <c r="S96" s="79"/>
      <c r="T96" s="77"/>
      <c r="U96" s="62"/>
    </row>
    <row r="97" spans="1:22" ht="27.6" customHeight="1" x14ac:dyDescent="0.3">
      <c r="A97" s="80"/>
      <c r="B97" s="39" t="s">
        <v>83</v>
      </c>
      <c r="C97" s="81"/>
      <c r="D97" s="81"/>
      <c r="E97" s="39"/>
      <c r="F97" s="77"/>
      <c r="G97" s="82"/>
      <c r="H97" s="82"/>
      <c r="I97" s="83"/>
      <c r="J97" s="83"/>
      <c r="K97" s="83"/>
      <c r="L97" s="83"/>
      <c r="M97" s="56"/>
      <c r="N97" s="84"/>
      <c r="O97" s="84"/>
      <c r="P97" s="84"/>
      <c r="Q97" s="56"/>
      <c r="R97" s="56"/>
      <c r="S97" s="56"/>
      <c r="T97" s="56"/>
      <c r="U97" s="56"/>
      <c r="V97" s="56"/>
    </row>
    <row r="98" spans="1:22" ht="47.25" x14ac:dyDescent="0.3">
      <c r="A98" s="80"/>
      <c r="B98" s="22" t="s">
        <v>84</v>
      </c>
      <c r="C98" s="22"/>
      <c r="D98" s="22"/>
      <c r="E98" s="85"/>
      <c r="F98" s="65"/>
      <c r="G98" s="86"/>
      <c r="H98" s="86"/>
      <c r="I98" s="87"/>
      <c r="J98" s="87"/>
      <c r="K98" s="87"/>
      <c r="L98" s="88"/>
      <c r="M98" s="88"/>
      <c r="N98" s="57"/>
      <c r="O98" s="86"/>
      <c r="P98" s="86"/>
      <c r="Q98" s="86"/>
      <c r="R98" s="89"/>
      <c r="S98" s="86"/>
      <c r="T98" s="86"/>
      <c r="U98" s="86"/>
      <c r="V98" s="86"/>
    </row>
    <row r="99" spans="1:22" x14ac:dyDescent="0.3">
      <c r="A99" s="80"/>
      <c r="B99" s="90"/>
      <c r="C99" s="90"/>
      <c r="D99" s="90"/>
      <c r="E99" s="91"/>
      <c r="F99" s="92"/>
      <c r="G99" s="86"/>
      <c r="H99" s="86"/>
      <c r="I99" s="87"/>
      <c r="J99" s="87"/>
      <c r="K99" s="87"/>
      <c r="L99" s="88"/>
      <c r="M99" s="88"/>
      <c r="N99" s="57"/>
      <c r="O99" s="86"/>
      <c r="P99" s="86"/>
      <c r="Q99" s="86"/>
      <c r="R99" s="89"/>
      <c r="S99" s="86"/>
      <c r="T99" s="86"/>
      <c r="U99" s="86"/>
      <c r="V99" s="86"/>
    </row>
    <row r="100" spans="1:22" x14ac:dyDescent="0.3">
      <c r="A100" s="80"/>
      <c r="B100" s="25" t="s">
        <v>1</v>
      </c>
      <c r="C100" s="25">
        <v>2017</v>
      </c>
      <c r="D100" s="25">
        <v>2018</v>
      </c>
      <c r="E100" s="51" t="s">
        <v>19</v>
      </c>
      <c r="F100" s="1"/>
      <c r="G100" s="86"/>
      <c r="H100" s="86"/>
      <c r="I100" s="87"/>
      <c r="J100" s="87"/>
      <c r="K100" s="87"/>
      <c r="L100" s="88"/>
      <c r="M100" s="88"/>
      <c r="N100" s="57"/>
      <c r="O100" s="86"/>
      <c r="P100" s="86"/>
      <c r="Q100" s="86"/>
      <c r="R100" s="89"/>
      <c r="S100" s="86"/>
      <c r="T100" s="86"/>
      <c r="U100" s="86"/>
      <c r="V100" s="86"/>
    </row>
    <row r="101" spans="1:22" x14ac:dyDescent="0.3">
      <c r="A101" s="80"/>
      <c r="B101" s="93" t="s">
        <v>3</v>
      </c>
      <c r="C101" s="94">
        <v>94</v>
      </c>
      <c r="D101" s="94">
        <v>110</v>
      </c>
      <c r="E101" s="95">
        <f t="shared" ref="E101:E112" si="10">+(D101-C101)/C101</f>
        <v>0.1702127659574468</v>
      </c>
      <c r="F101" s="1"/>
      <c r="G101" s="86"/>
      <c r="H101" s="86"/>
      <c r="I101" s="87"/>
      <c r="J101" s="87"/>
      <c r="K101" s="87"/>
      <c r="L101" s="88"/>
      <c r="M101" s="88"/>
      <c r="N101" s="57"/>
      <c r="O101" s="86"/>
      <c r="P101" s="86"/>
      <c r="Q101" s="86"/>
      <c r="R101" s="89"/>
      <c r="S101" s="86"/>
      <c r="T101" s="86"/>
      <c r="U101" s="86"/>
      <c r="V101" s="86"/>
    </row>
    <row r="102" spans="1:22" x14ac:dyDescent="0.3">
      <c r="A102" s="80"/>
      <c r="B102" s="96" t="s">
        <v>4</v>
      </c>
      <c r="C102" s="97">
        <v>83</v>
      </c>
      <c r="D102" s="97">
        <v>104</v>
      </c>
      <c r="E102" s="95">
        <f t="shared" si="10"/>
        <v>0.25301204819277107</v>
      </c>
      <c r="F102" s="1"/>
      <c r="G102" s="86"/>
      <c r="H102" s="86"/>
      <c r="I102" s="87"/>
      <c r="J102" s="87"/>
      <c r="K102" s="87"/>
      <c r="L102" s="88"/>
      <c r="M102" s="88"/>
      <c r="N102" s="57"/>
      <c r="O102" s="86"/>
      <c r="P102" s="86"/>
      <c r="Q102" s="86"/>
      <c r="R102" s="89"/>
      <c r="S102" s="86"/>
      <c r="T102" s="86"/>
      <c r="U102" s="86"/>
      <c r="V102" s="86"/>
    </row>
    <row r="103" spans="1:22" x14ac:dyDescent="0.3">
      <c r="A103" s="80"/>
      <c r="B103" s="96" t="s">
        <v>5</v>
      </c>
      <c r="C103" s="97">
        <v>100</v>
      </c>
      <c r="D103" s="97">
        <v>120</v>
      </c>
      <c r="E103" s="95">
        <f t="shared" si="10"/>
        <v>0.2</v>
      </c>
      <c r="F103" s="1"/>
      <c r="G103" s="86"/>
      <c r="H103" s="86"/>
      <c r="I103" s="87"/>
      <c r="J103" s="87"/>
      <c r="K103" s="87"/>
      <c r="L103" s="88"/>
      <c r="M103" s="88"/>
      <c r="N103" s="57"/>
      <c r="O103" s="86"/>
      <c r="P103" s="86"/>
      <c r="Q103" s="86"/>
      <c r="R103" s="89"/>
      <c r="S103" s="86"/>
      <c r="T103" s="86"/>
      <c r="U103" s="86"/>
      <c r="V103" s="86"/>
    </row>
    <row r="104" spans="1:22" x14ac:dyDescent="0.3">
      <c r="A104" s="80"/>
      <c r="B104" s="96" t="s">
        <v>6</v>
      </c>
      <c r="C104" s="97">
        <v>143</v>
      </c>
      <c r="D104" s="97">
        <v>165</v>
      </c>
      <c r="E104" s="95">
        <f t="shared" si="10"/>
        <v>0.15384615384615385</v>
      </c>
      <c r="F104" s="1"/>
      <c r="G104" s="86"/>
      <c r="H104" s="86"/>
      <c r="I104" s="87"/>
      <c r="J104" s="87"/>
      <c r="K104" s="87"/>
      <c r="L104" s="88"/>
      <c r="M104" s="88"/>
      <c r="N104" s="57"/>
      <c r="O104" s="86"/>
      <c r="P104" s="86"/>
      <c r="Q104" s="86"/>
      <c r="R104" s="89"/>
      <c r="S104" s="86"/>
      <c r="T104" s="86"/>
      <c r="U104" s="86"/>
      <c r="V104" s="86"/>
    </row>
    <row r="105" spans="1:22" x14ac:dyDescent="0.3">
      <c r="A105" s="80"/>
      <c r="B105" s="96" t="s">
        <v>7</v>
      </c>
      <c r="C105" s="97">
        <v>118</v>
      </c>
      <c r="D105" s="97">
        <v>129</v>
      </c>
      <c r="E105" s="95">
        <f t="shared" si="10"/>
        <v>9.3220338983050849E-2</v>
      </c>
      <c r="F105" s="1"/>
      <c r="G105" s="86"/>
      <c r="H105" s="86"/>
      <c r="I105" s="87"/>
      <c r="J105" s="87"/>
      <c r="K105" s="87"/>
      <c r="L105" s="88"/>
      <c r="M105" s="88"/>
      <c r="N105" s="57"/>
      <c r="O105" s="86"/>
      <c r="P105" s="86"/>
      <c r="Q105" s="86"/>
      <c r="R105" s="89"/>
      <c r="S105" s="86"/>
      <c r="T105" s="86"/>
      <c r="U105" s="86"/>
      <c r="V105" s="86"/>
    </row>
    <row r="106" spans="1:22" x14ac:dyDescent="0.3">
      <c r="A106" s="80"/>
      <c r="B106" s="96" t="s">
        <v>8</v>
      </c>
      <c r="C106" s="97">
        <v>149</v>
      </c>
      <c r="D106" s="97">
        <v>164</v>
      </c>
      <c r="E106" s="95">
        <f t="shared" si="10"/>
        <v>0.10067114093959731</v>
      </c>
      <c r="F106" s="1"/>
      <c r="G106" s="86"/>
      <c r="H106" s="86"/>
      <c r="I106" s="98"/>
      <c r="J106" s="99"/>
      <c r="K106" s="99"/>
      <c r="L106" s="99"/>
      <c r="M106" s="99"/>
      <c r="N106" s="57"/>
      <c r="O106" s="86"/>
      <c r="P106" s="86"/>
      <c r="Q106" s="100"/>
      <c r="R106" s="99"/>
      <c r="S106" s="100"/>
      <c r="T106" s="100"/>
      <c r="U106" s="100"/>
      <c r="V106" s="100"/>
    </row>
    <row r="107" spans="1:22" x14ac:dyDescent="0.3">
      <c r="A107" s="80"/>
      <c r="B107" s="96" t="s">
        <v>9</v>
      </c>
      <c r="C107" s="97">
        <v>123</v>
      </c>
      <c r="D107" s="97">
        <v>158</v>
      </c>
      <c r="E107" s="95">
        <f t="shared" si="10"/>
        <v>0.28455284552845528</v>
      </c>
      <c r="F107" s="1"/>
      <c r="G107" s="86"/>
      <c r="H107" s="86"/>
      <c r="I107" s="88"/>
      <c r="J107" s="88"/>
      <c r="K107" s="88"/>
      <c r="L107" s="101"/>
      <c r="M107" s="102"/>
      <c r="N107" s="57"/>
      <c r="O107" s="86"/>
      <c r="P107" s="86"/>
      <c r="Q107" s="102"/>
      <c r="R107" s="102"/>
      <c r="S107" s="102"/>
      <c r="T107" s="102"/>
      <c r="U107" s="102"/>
      <c r="V107" s="102"/>
    </row>
    <row r="108" spans="1:22" x14ac:dyDescent="0.3">
      <c r="A108" s="80"/>
      <c r="B108" s="96" t="s">
        <v>10</v>
      </c>
      <c r="C108" s="97">
        <v>154</v>
      </c>
      <c r="D108" s="97">
        <v>160</v>
      </c>
      <c r="E108" s="95">
        <f>+(D108-C108)/C108</f>
        <v>3.896103896103896E-2</v>
      </c>
      <c r="F108" s="1"/>
      <c r="G108" s="86"/>
      <c r="H108" s="86"/>
      <c r="I108" s="80"/>
      <c r="J108" s="80"/>
      <c r="K108" s="80"/>
      <c r="L108" s="80"/>
      <c r="M108" s="80"/>
      <c r="N108" s="57"/>
      <c r="O108" s="86"/>
      <c r="P108" s="86"/>
      <c r="Q108" s="80"/>
      <c r="R108" s="80"/>
      <c r="S108" s="80"/>
      <c r="T108" s="80"/>
      <c r="U108" s="2"/>
    </row>
    <row r="109" spans="1:22" ht="19.5" x14ac:dyDescent="0.3">
      <c r="A109" s="80"/>
      <c r="B109" s="96" t="s">
        <v>20</v>
      </c>
      <c r="C109" s="97">
        <v>140</v>
      </c>
      <c r="D109" s="97">
        <v>118</v>
      </c>
      <c r="E109" s="95">
        <f>+(D109-C109)/C109</f>
        <v>-0.15714285714285714</v>
      </c>
      <c r="F109" s="1"/>
      <c r="G109" s="86"/>
      <c r="H109" s="86"/>
      <c r="I109" s="103"/>
      <c r="J109" s="104"/>
      <c r="K109" s="104"/>
      <c r="L109" s="104"/>
      <c r="M109" s="48"/>
      <c r="N109" s="57"/>
      <c r="O109" s="86"/>
      <c r="P109" s="86"/>
      <c r="Q109" s="48"/>
      <c r="R109" s="48"/>
      <c r="S109" s="105"/>
      <c r="T109" s="105"/>
      <c r="U109" s="105"/>
      <c r="V109" s="105"/>
    </row>
    <row r="110" spans="1:22" ht="15" customHeight="1" x14ac:dyDescent="0.3">
      <c r="A110" s="80"/>
      <c r="B110" s="96" t="s">
        <v>12</v>
      </c>
      <c r="C110" s="97">
        <v>148</v>
      </c>
      <c r="D110" s="97">
        <v>145</v>
      </c>
      <c r="E110" s="95">
        <f t="shared" si="10"/>
        <v>-2.0270270270270271E-2</v>
      </c>
      <c r="F110" s="1"/>
      <c r="G110" s="60"/>
      <c r="H110" s="60"/>
      <c r="I110" s="80"/>
      <c r="J110" s="106"/>
      <c r="K110" s="106"/>
      <c r="L110" s="90"/>
      <c r="M110" s="80"/>
      <c r="N110" s="59"/>
      <c r="O110" s="60"/>
      <c r="P110" s="60"/>
      <c r="Q110" s="80"/>
      <c r="R110" s="80"/>
      <c r="S110" s="80"/>
      <c r="T110" s="80"/>
      <c r="U110" s="2"/>
    </row>
    <row r="111" spans="1:22" ht="15.75" customHeight="1" x14ac:dyDescent="0.3">
      <c r="A111" s="80"/>
      <c r="B111" s="96" t="s">
        <v>13</v>
      </c>
      <c r="C111" s="97">
        <v>175</v>
      </c>
      <c r="D111" s="97">
        <v>138</v>
      </c>
      <c r="E111" s="95">
        <f t="shared" si="10"/>
        <v>-0.21142857142857144</v>
      </c>
      <c r="F111" s="1"/>
      <c r="G111" s="107"/>
      <c r="H111" s="107"/>
      <c r="I111" s="80"/>
      <c r="J111" s="80"/>
      <c r="K111" s="80"/>
      <c r="L111" s="90"/>
      <c r="M111" s="108"/>
      <c r="N111" s="109"/>
      <c r="O111" s="107"/>
      <c r="P111" s="107"/>
      <c r="Q111" s="80"/>
      <c r="R111" s="80"/>
      <c r="S111" s="80"/>
      <c r="T111" s="80"/>
      <c r="U111" s="2"/>
    </row>
    <row r="112" spans="1:22" ht="15" hidden="1" customHeight="1" x14ac:dyDescent="0.3">
      <c r="A112" s="80"/>
      <c r="B112" s="110" t="s">
        <v>14</v>
      </c>
      <c r="C112" s="111">
        <v>105</v>
      </c>
      <c r="D112" s="111">
        <v>0</v>
      </c>
      <c r="E112" s="95">
        <f t="shared" si="10"/>
        <v>-1</v>
      </c>
      <c r="F112" s="1"/>
      <c r="G112" s="80"/>
      <c r="H112" s="90"/>
      <c r="I112" s="80"/>
      <c r="J112" s="80"/>
      <c r="K112" s="80"/>
      <c r="L112" s="112"/>
      <c r="M112" s="113"/>
      <c r="N112" s="80"/>
      <c r="O112" s="80"/>
      <c r="P112" s="80"/>
      <c r="Q112" s="80"/>
      <c r="R112" s="80"/>
      <c r="S112" s="80"/>
      <c r="T112" s="80"/>
      <c r="U112" s="2"/>
    </row>
    <row r="113" spans="1:21" ht="15" customHeight="1" x14ac:dyDescent="0.3">
      <c r="A113" s="80"/>
      <c r="B113" s="33" t="s">
        <v>2</v>
      </c>
      <c r="C113" s="34">
        <f>+SUM(C101:C110)</f>
        <v>1252</v>
      </c>
      <c r="D113" s="34">
        <f>+SUM(D101:D111)</f>
        <v>1511</v>
      </c>
      <c r="E113" s="114">
        <f>+(D113-(SUM(C101:C111)))/SUM(C101:C111)</f>
        <v>5.8864751226348981E-2</v>
      </c>
      <c r="F113" s="1"/>
      <c r="G113" s="80"/>
      <c r="H113" s="90"/>
      <c r="I113" s="80"/>
      <c r="J113" s="80"/>
      <c r="K113" s="80"/>
      <c r="L113" s="115"/>
      <c r="M113" s="87"/>
      <c r="N113" s="87"/>
      <c r="O113" s="87"/>
      <c r="P113" s="80"/>
      <c r="Q113" s="80"/>
      <c r="R113" s="80"/>
      <c r="S113" s="80"/>
      <c r="T113" s="80"/>
      <c r="U113" s="2"/>
    </row>
    <row r="114" spans="1:21" s="2" customFormat="1" ht="15" customHeight="1" x14ac:dyDescent="0.3">
      <c r="A114" s="80"/>
      <c r="B114" s="3"/>
      <c r="C114" s="116"/>
      <c r="D114" s="116"/>
      <c r="E114" s="117"/>
      <c r="F114" s="117"/>
      <c r="G114" s="80"/>
      <c r="H114" s="84"/>
      <c r="I114" s="80"/>
      <c r="J114" s="80"/>
      <c r="K114" s="80"/>
      <c r="L114" s="50"/>
      <c r="M114" s="50"/>
      <c r="N114" s="80"/>
      <c r="O114" s="80"/>
      <c r="P114" s="80"/>
      <c r="Q114" s="80"/>
      <c r="R114" s="80"/>
      <c r="S114" s="80"/>
      <c r="T114" s="80"/>
    </row>
    <row r="115" spans="1:21" s="2" customFormat="1" x14ac:dyDescent="0.3">
      <c r="A115" s="80"/>
      <c r="B115" s="118" t="s">
        <v>85</v>
      </c>
      <c r="C115" s="1"/>
      <c r="D115" s="1"/>
      <c r="E115" s="1"/>
      <c r="F115" s="1"/>
      <c r="G115" s="80"/>
      <c r="H115" s="84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0"/>
    </row>
    <row r="116" spans="1:21" s="2" customFormat="1" x14ac:dyDescent="0.3">
      <c r="A116" s="80"/>
      <c r="B116" s="118" t="s">
        <v>28</v>
      </c>
      <c r="C116" s="1"/>
      <c r="D116" s="1"/>
      <c r="E116" s="1"/>
      <c r="F116" s="1"/>
      <c r="G116" s="80"/>
      <c r="H116" s="57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</row>
    <row r="117" spans="1:21" s="2" customFormat="1" x14ac:dyDescent="0.3">
      <c r="A117" s="1"/>
      <c r="B117" s="1"/>
      <c r="C117" s="1"/>
      <c r="D117" s="1"/>
      <c r="E117" s="1"/>
      <c r="F117" s="1"/>
      <c r="G117" s="1"/>
      <c r="U117" s="3"/>
    </row>
    <row r="118" spans="1:21" s="2" customFormat="1" x14ac:dyDescent="0.3">
      <c r="A118" s="1"/>
      <c r="B118" s="1"/>
      <c r="C118" s="1"/>
      <c r="D118" s="1"/>
      <c r="E118" s="1"/>
      <c r="F118" s="1"/>
      <c r="G118" s="1"/>
      <c r="U118" s="3"/>
    </row>
    <row r="119" spans="1:21" s="2" customFormat="1" x14ac:dyDescent="0.3">
      <c r="A119" s="1"/>
      <c r="B119" s="1"/>
      <c r="C119" s="1"/>
      <c r="D119" s="1"/>
      <c r="E119" s="1"/>
      <c r="F119" s="1"/>
      <c r="G119" s="1"/>
      <c r="U119" s="3"/>
    </row>
    <row r="120" spans="1:21" s="2" customFormat="1" x14ac:dyDescent="0.3">
      <c r="A120" s="1"/>
      <c r="B120" s="1"/>
      <c r="C120" s="1"/>
      <c r="D120" s="1"/>
      <c r="E120" s="1"/>
      <c r="F120" s="1"/>
      <c r="G120" s="1"/>
      <c r="U120" s="3"/>
    </row>
    <row r="121" spans="1:21" s="2" customFormat="1" x14ac:dyDescent="0.3">
      <c r="A121" s="1"/>
      <c r="B121" s="1"/>
      <c r="C121" s="1"/>
      <c r="D121" s="1"/>
      <c r="E121" s="1"/>
      <c r="F121" s="1"/>
      <c r="G121" s="1"/>
      <c r="U121" s="3"/>
    </row>
    <row r="122" spans="1:21" s="2" customFormat="1" x14ac:dyDescent="0.3">
      <c r="A122" s="1"/>
      <c r="B122" s="1"/>
      <c r="C122" s="1"/>
      <c r="D122" s="1"/>
      <c r="E122" s="1"/>
      <c r="F122" s="1"/>
      <c r="G122" s="1"/>
      <c r="U122" s="3"/>
    </row>
    <row r="123" spans="1:21" s="2" customFormat="1" x14ac:dyDescent="0.3">
      <c r="A123" s="1"/>
      <c r="B123" s="1"/>
      <c r="C123" s="1"/>
      <c r="D123" s="1"/>
      <c r="E123" s="1"/>
      <c r="F123" s="1"/>
      <c r="G123" s="1"/>
      <c r="U123" s="3"/>
    </row>
    <row r="124" spans="1:21" s="2" customFormat="1" x14ac:dyDescent="0.3">
      <c r="A124" s="1"/>
      <c r="B124" s="1"/>
      <c r="C124" s="1"/>
      <c r="D124" s="1"/>
      <c r="E124" s="1"/>
      <c r="F124" s="1"/>
      <c r="G124" s="1"/>
      <c r="U124" s="3"/>
    </row>
    <row r="125" spans="1:21" s="2" customFormat="1" x14ac:dyDescent="0.3">
      <c r="A125" s="1"/>
      <c r="B125" s="1"/>
      <c r="C125" s="1"/>
      <c r="D125" s="1"/>
      <c r="E125" s="1"/>
      <c r="F125" s="1"/>
      <c r="G125" s="1"/>
      <c r="U125" s="3"/>
    </row>
  </sheetData>
  <mergeCells count="8">
    <mergeCell ref="B96:H96"/>
    <mergeCell ref="N96:P96"/>
    <mergeCell ref="A34:A35"/>
    <mergeCell ref="B34:B35"/>
    <mergeCell ref="C34:D34"/>
    <mergeCell ref="E34:F34"/>
    <mergeCell ref="G34:H34"/>
    <mergeCell ref="A50:V51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48" orientation="landscape" r:id="rId1"/>
  <rowBreaks count="1" manualBreakCount="1">
    <brk id="51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 Casos</vt:lpstr>
      <vt:lpstr>'ER Casos'!Área_de_impresión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2018-12-14T22:24:43Z</cp:lastPrinted>
  <dcterms:created xsi:type="dcterms:W3CDTF">2014-04-07T17:49:13Z</dcterms:created>
  <dcterms:modified xsi:type="dcterms:W3CDTF">2018-12-14T23:04:58Z</dcterms:modified>
</cp:coreProperties>
</file>