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CHAT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100'!$A$1:$V$144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5" l="1"/>
  <c r="F138" i="5" s="1"/>
  <c r="D138" i="5"/>
  <c r="F136" i="5"/>
  <c r="F135" i="5"/>
  <c r="F134" i="5"/>
  <c r="F133" i="5"/>
  <c r="F132" i="5"/>
  <c r="F131" i="5"/>
  <c r="F130" i="5"/>
  <c r="F129" i="5"/>
  <c r="F128" i="5"/>
  <c r="F127" i="5"/>
  <c r="F126" i="5"/>
  <c r="D116" i="5"/>
  <c r="E116" i="5" s="1"/>
  <c r="E114" i="5"/>
  <c r="E113" i="5"/>
  <c r="E110" i="5"/>
  <c r="I109" i="5"/>
  <c r="J108" i="5" s="1"/>
  <c r="E109" i="5"/>
  <c r="E108" i="5"/>
  <c r="E106" i="5"/>
  <c r="J105" i="5"/>
  <c r="E105" i="5"/>
  <c r="E104" i="5"/>
  <c r="E103" i="5"/>
  <c r="E102" i="5"/>
  <c r="J101" i="5"/>
  <c r="E101" i="5"/>
  <c r="E100" i="5"/>
  <c r="E99" i="5"/>
  <c r="E98" i="5"/>
  <c r="J97" i="5"/>
  <c r="E97" i="5"/>
  <c r="E96" i="5"/>
  <c r="E95" i="5"/>
  <c r="E94" i="5"/>
  <c r="J93" i="5"/>
  <c r="E93" i="5"/>
  <c r="E92" i="5"/>
  <c r="E91" i="5"/>
  <c r="E90" i="5"/>
  <c r="F85" i="5"/>
  <c r="G84" i="5" s="1"/>
  <c r="N76" i="5"/>
  <c r="P76" i="5" s="1"/>
  <c r="P73" i="5"/>
  <c r="P72" i="5"/>
  <c r="F65" i="5"/>
  <c r="E65" i="5"/>
  <c r="E66" i="5" s="1"/>
  <c r="G64" i="5"/>
  <c r="H64" i="5" s="1"/>
  <c r="G63" i="5"/>
  <c r="G62" i="5"/>
  <c r="G61" i="5"/>
  <c r="H61" i="5" s="1"/>
  <c r="G60" i="5"/>
  <c r="H60" i="5" s="1"/>
  <c r="G59" i="5"/>
  <c r="G65" i="5" s="1"/>
  <c r="H45" i="5"/>
  <c r="I44" i="5" s="1"/>
  <c r="S42" i="5"/>
  <c r="T42" i="5" s="1"/>
  <c r="I42" i="5"/>
  <c r="I41" i="5"/>
  <c r="I40" i="5"/>
  <c r="I39" i="5"/>
  <c r="I37" i="5"/>
  <c r="S36" i="5"/>
  <c r="S52" i="5" s="1"/>
  <c r="I36" i="5"/>
  <c r="N28" i="5"/>
  <c r="C25" i="5"/>
  <c r="T41" i="5" l="1"/>
  <c r="T51" i="5"/>
  <c r="T44" i="5"/>
  <c r="T50" i="5"/>
  <c r="T40" i="5"/>
  <c r="T49" i="5"/>
  <c r="T43" i="5"/>
  <c r="T37" i="5"/>
  <c r="T48" i="5"/>
  <c r="T39" i="5"/>
  <c r="R28" i="5"/>
  <c r="T45" i="5"/>
  <c r="T47" i="5"/>
  <c r="T46" i="5"/>
  <c r="T38" i="5"/>
  <c r="F66" i="5"/>
  <c r="G66" i="5"/>
  <c r="H62" i="5"/>
  <c r="H63" i="5"/>
  <c r="G77" i="5"/>
  <c r="H59" i="5"/>
  <c r="G74" i="5"/>
  <c r="G78" i="5"/>
  <c r="G85" i="5"/>
  <c r="G70" i="5"/>
  <c r="P74" i="5"/>
  <c r="G79" i="5"/>
  <c r="J109" i="5"/>
  <c r="I114" i="5"/>
  <c r="I43" i="5"/>
  <c r="G71" i="5"/>
  <c r="G75" i="5"/>
  <c r="G80" i="5"/>
  <c r="J90" i="5"/>
  <c r="J94" i="5"/>
  <c r="J98" i="5"/>
  <c r="J102" i="5"/>
  <c r="J106" i="5"/>
  <c r="P71" i="5"/>
  <c r="P75" i="5"/>
  <c r="G81" i="5"/>
  <c r="E107" i="5"/>
  <c r="E111" i="5"/>
  <c r="E115" i="5"/>
  <c r="G72" i="5"/>
  <c r="G76" i="5"/>
  <c r="G82" i="5"/>
  <c r="J91" i="5"/>
  <c r="J95" i="5"/>
  <c r="J99" i="5"/>
  <c r="J103" i="5"/>
  <c r="J107" i="5"/>
  <c r="E112" i="5"/>
  <c r="T36" i="5"/>
  <c r="G83" i="5"/>
  <c r="G73" i="5"/>
  <c r="J92" i="5"/>
  <c r="J96" i="5"/>
  <c r="J100" i="5"/>
  <c r="J104" i="5"/>
  <c r="I113" i="5"/>
  <c r="I116" i="5" l="1"/>
  <c r="J113" i="5"/>
  <c r="J115" i="5" l="1"/>
  <c r="J116" i="5"/>
  <c r="J114" i="5"/>
</calcChain>
</file>

<file path=xl/sharedStrings.xml><?xml version="1.0" encoding="utf-8"?>
<sst xmlns="http://schemas.openxmlformats.org/spreadsheetml/2006/main" count="190" uniqueCount="147">
  <si>
    <t>Periodo: Enero - Noviembre 2019</t>
  </si>
  <si>
    <t>Var. %</t>
  </si>
  <si>
    <t>Total</t>
  </si>
  <si>
    <t>Años</t>
  </si>
  <si>
    <t>Feminicidio</t>
  </si>
  <si>
    <t>%</t>
  </si>
  <si>
    <t>Arequipa</t>
  </si>
  <si>
    <t>Puno</t>
  </si>
  <si>
    <t>Cusco</t>
  </si>
  <si>
    <t>La Libertad</t>
  </si>
  <si>
    <t>Ayacucho</t>
  </si>
  <si>
    <t>Ancash</t>
  </si>
  <si>
    <t>Piura</t>
  </si>
  <si>
    <t>Lambayeque</t>
  </si>
  <si>
    <t>Tacna</t>
  </si>
  <si>
    <t>Cajamarca</t>
  </si>
  <si>
    <t>Ica</t>
  </si>
  <si>
    <t>San Martin</t>
  </si>
  <si>
    <t>Huancavelica</t>
  </si>
  <si>
    <t>Loreto</t>
  </si>
  <si>
    <t>Pasco</t>
  </si>
  <si>
    <t>Apurimac</t>
  </si>
  <si>
    <t>Madre de Dios</t>
  </si>
  <si>
    <t>Amazonas</t>
  </si>
  <si>
    <t>Ucayali</t>
  </si>
  <si>
    <t>Tumbes</t>
  </si>
  <si>
    <t>Otros</t>
  </si>
  <si>
    <t>Grupo de edad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</si>
  <si>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</si>
  <si>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</si>
  <si>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</si>
  <si>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</si>
  <si>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</si>
  <si>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</si>
  <si>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</si>
  <si>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</si>
  <si>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</si>
  <si>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</si>
  <si>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</si>
  <si>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</si>
  <si>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</si>
  <si>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</si>
  <si>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</si>
  <si>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Sub total</t>
  </si>
  <si>
    <t>-</t>
  </si>
  <si>
    <t>Departamento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</si>
  <si>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</si>
  <si>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</si>
  <si>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</si>
  <si>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</si>
  <si>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</si>
  <si>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</si>
  <si>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</si>
  <si>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</si>
  <si>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</si>
  <si>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</si>
  <si>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</si>
  <si>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</si>
  <si>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</si>
  <si>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</si>
  <si>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</si>
  <si>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</si>
  <si>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</si>
  <si>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</si>
  <si>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</si>
  <si>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</si>
  <si>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</si>
  <si>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</si>
  <si>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</si>
  <si>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</si>
  <si>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</si>
  <si>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</si>
  <si>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</si>
  <si>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</si>
  <si>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</si>
  <si>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</si>
  <si>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</si>
  <si>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</si>
  <si>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</si>
  <si>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</si>
  <si>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</si>
  <si>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</si>
  <si>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</si>
  <si>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</si>
  <si>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</si>
  <si>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</si>
  <si>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</si>
  <si>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</si>
  <si>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</si>
  <si>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</si>
  <si>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</si>
  <si>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</si>
  <si>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</si>
  <si>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</si>
  <si>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</si>
  <si>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</si>
  <si>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</si>
  <si>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</si>
  <si>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</si>
  <si>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</si>
  <si>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</si>
  <si>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</si>
  <si>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</si>
  <si>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</si>
  <si>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</si>
  <si>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</si>
  <si>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</si>
  <si>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</si>
  <si>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</si>
  <si>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</si>
  <si>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</si>
  <si>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</si>
  <si>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</si>
  <si>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</si>
  <si>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</si>
  <si>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Australia</t>
  </si>
  <si>
    <t>Callao 1/</t>
  </si>
  <si>
    <t>Bolivia</t>
  </si>
  <si>
    <t>Brasil</t>
  </si>
  <si>
    <t>Canada</t>
  </si>
  <si>
    <t>Chile</t>
  </si>
  <si>
    <t>Colombia</t>
  </si>
  <si>
    <t>Junin</t>
  </si>
  <si>
    <t>Ecuador</t>
  </si>
  <si>
    <t>Eeuu</t>
  </si>
  <si>
    <t>España</t>
  </si>
  <si>
    <t>Lima Provincia 3/</t>
  </si>
  <si>
    <t>Gran Bretaña</t>
  </si>
  <si>
    <t>Guatemala</t>
  </si>
  <si>
    <t>Huanuco</t>
  </si>
  <si>
    <t>Honduras</t>
  </si>
  <si>
    <t>Italia</t>
  </si>
  <si>
    <t>Mexico</t>
  </si>
  <si>
    <t>Panama</t>
  </si>
  <si>
    <t>Paraguay</t>
  </si>
  <si>
    <t>Rep. Centroafricana</t>
  </si>
  <si>
    <t>Venezuela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</si>
  <si>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</si>
  <si>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</si>
  <si>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</si>
  <si>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</si>
  <si>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</si>
  <si>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</si>
  <si>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</si>
  <si>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</si>
  <si>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
%</t>
  </si>
  <si>
    <t>REPORTE ESTADÍSTICO DE CONSULTAS CHAT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</si>
</sst>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2" fillId="0" borderId="0" applyFont="0" applyFill="0" applyBorder="0" applyAlignment="0" applyProtection="0"/>
  </cellStyleXfs>
  <cellXfs count="189">
    <xf numFmtId="0" fontId="0" fillId="0" borderId="0" xfId="0"/>
    <xf numFmtId="0" fontId="6" fillId="4" borderId="0" xfId="2" applyFont="1" applyFill="1" applyAlignment="1">
      <alignment vertical="center"/>
    </xf>
    <xf numFmtId="0" fontId="7" fillId="4" borderId="0" xfId="2" applyFont="1" applyFill="1" applyAlignment="1">
      <alignment vertical="center"/>
    </xf>
    <xf numFmtId="0" fontId="7" fillId="4" borderId="0" xfId="2" applyFont="1" applyFill="1" applyAlignment="1">
      <alignment horizontal="center" vertical="center"/>
    </xf>
    <xf numFmtId="0" fontId="1" fillId="4" borderId="0" xfId="2" applyFill="1"/>
    <xf numFmtId="0" fontId="1" fillId="0" borderId="0" xfId="2" applyFill="1"/>
    <xf numFmtId="0" fontId="18" fillId="4" borderId="0" xfId="2" applyFont="1" applyFill="1" applyAlignment="1">
      <alignment vertical="center" wrapText="1"/>
    </xf>
    <xf numFmtId="0" fontId="19" fillId="4" borderId="0" xfId="2" applyFont="1" applyFill="1" applyAlignment="1">
      <alignment vertical="center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4" borderId="0" xfId="2" applyFill="1" applyBorder="1"/>
    <xf numFmtId="0" fontId="20" fillId="4" borderId="0" xfId="2" applyFont="1" applyFill="1" applyAlignment="1">
      <alignment horizontal="left" wrapText="1"/>
    </xf>
    <xf numFmtId="0" fontId="20" fillId="4" borderId="0" xfId="2" applyFont="1" applyFill="1" applyBorder="1" applyAlignment="1">
      <alignment horizontal="left" wrapText="1"/>
    </xf>
    <xf numFmtId="0" fontId="7" fillId="4" borderId="0" xfId="2" applyFont="1" applyFill="1"/>
    <xf numFmtId="0" fontId="6" fillId="4" borderId="0" xfId="2" applyFont="1" applyFill="1" applyBorder="1" applyAlignment="1">
      <alignment vertical="center"/>
    </xf>
    <xf numFmtId="0" fontId="16" fillId="4" borderId="0" xfId="2" applyFont="1" applyFill="1" applyBorder="1" applyAlignment="1">
      <alignment vertical="center"/>
    </xf>
    <xf numFmtId="0" fontId="21" fillId="4" borderId="0" xfId="2" applyFont="1" applyFill="1" applyAlignment="1">
      <alignment horizontal="left" vertical="center"/>
    </xf>
    <xf numFmtId="0" fontId="22" fillId="4" borderId="0" xfId="2" applyFont="1" applyFill="1" applyAlignment="1">
      <alignment horizontal="left" wrapText="1"/>
    </xf>
    <xf numFmtId="0" fontId="7" fillId="4" borderId="0" xfId="2" applyFont="1" applyFill="1" applyBorder="1" applyAlignment="1">
      <alignment vertical="center"/>
    </xf>
    <xf numFmtId="0" fontId="7" fillId="4" borderId="0" xfId="2" applyFont="1" applyFill="1" applyBorder="1"/>
    <xf numFmtId="0" fontId="8" fillId="5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horizontal="right" vertical="center"/>
    </xf>
    <xf numFmtId="0" fontId="8" fillId="5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11" fillId="4" borderId="0" xfId="2" applyFont="1" applyFill="1" applyBorder="1" applyAlignment="1"/>
    <xf numFmtId="0" fontId="17" fillId="4" borderId="0" xfId="2" applyFont="1" applyFill="1" applyBorder="1" applyAlignment="1"/>
    <xf numFmtId="0" fontId="17" fillId="4" borderId="0" xfId="2" applyFont="1" applyFill="1" applyBorder="1"/>
    <xf numFmtId="0" fontId="11" fillId="4" borderId="0" xfId="2" applyFont="1" applyFill="1" applyBorder="1"/>
    <xf numFmtId="0" fontId="7" fillId="0" borderId="0" xfId="2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8" borderId="0" xfId="2" applyNumberFormat="1" applyFont="1" applyFill="1" applyBorder="1" applyAlignment="1">
      <alignment horizontal="right" vertical="center"/>
    </xf>
    <xf numFmtId="1" fontId="11" fillId="4" borderId="0" xfId="2" applyNumberFormat="1" applyFont="1" applyFill="1" applyBorder="1" applyAlignment="1"/>
    <xf numFmtId="1" fontId="17" fillId="4" borderId="0" xfId="2" applyNumberFormat="1" applyFont="1" applyFill="1" applyBorder="1" applyAlignment="1"/>
    <xf numFmtId="3" fontId="7" fillId="8" borderId="0" xfId="6" applyNumberFormat="1" applyFont="1" applyFill="1" applyBorder="1" applyAlignment="1">
      <alignment horizontal="right" vertical="center"/>
    </xf>
    <xf numFmtId="3" fontId="7" fillId="0" borderId="0" xfId="6" applyNumberFormat="1" applyFont="1" applyFill="1" applyBorder="1" applyAlignment="1">
      <alignment horizontal="right" vertical="center"/>
    </xf>
    <xf numFmtId="1" fontId="11" fillId="4" borderId="0" xfId="6" applyNumberFormat="1" applyFont="1" applyFill="1" applyBorder="1" applyAlignment="1"/>
    <xf numFmtId="1" fontId="17" fillId="4" borderId="0" xfId="6" applyNumberFormat="1" applyFont="1" applyFill="1" applyBorder="1" applyAlignment="1"/>
    <xf numFmtId="0" fontId="7" fillId="0" borderId="3" xfId="2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horizontal="right" vertical="center"/>
    </xf>
    <xf numFmtId="3" fontId="7" fillId="0" borderId="3" xfId="2" applyNumberFormat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17" fillId="4" borderId="0" xfId="2" applyFont="1" applyFill="1" applyBorder="1" applyAlignment="1">
      <alignment horizontal="center"/>
    </xf>
    <xf numFmtId="0" fontId="8" fillId="5" borderId="1" xfId="2" applyFont="1" applyFill="1" applyBorder="1" applyAlignment="1">
      <alignment vertical="center"/>
    </xf>
    <xf numFmtId="3" fontId="8" fillId="5" borderId="1" xfId="2" applyNumberFormat="1" applyFont="1" applyFill="1" applyBorder="1" applyAlignment="1">
      <alignment vertical="center"/>
    </xf>
    <xf numFmtId="3" fontId="8" fillId="5" borderId="1" xfId="2" applyNumberFormat="1" applyFont="1" applyFill="1" applyBorder="1" applyAlignment="1">
      <alignment horizontal="right" vertical="center"/>
    </xf>
    <xf numFmtId="3" fontId="8" fillId="5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right" vertical="center"/>
    </xf>
    <xf numFmtId="0" fontId="8" fillId="9" borderId="0" xfId="2" applyFont="1" applyFill="1" applyBorder="1" applyAlignment="1">
      <alignment vertical="center"/>
    </xf>
    <xf numFmtId="9" fontId="8" fillId="9" borderId="0" xfId="7" applyFont="1" applyFill="1" applyBorder="1" applyAlignment="1">
      <alignment horizontal="right" vertical="center"/>
    </xf>
    <xf numFmtId="9" fontId="8" fillId="9" borderId="0" xfId="7" applyFont="1" applyFill="1" applyBorder="1" applyAlignment="1">
      <alignment horizontal="center" vertical="center"/>
    </xf>
    <xf numFmtId="9" fontId="8" fillId="0" borderId="0" xfId="7" applyFont="1" applyFill="1" applyBorder="1" applyAlignment="1">
      <alignment horizontal="right" vertical="center"/>
    </xf>
    <xf numFmtId="0" fontId="8" fillId="4" borderId="0" xfId="2" applyFont="1" applyFill="1" applyAlignment="1">
      <alignment wrapText="1"/>
    </xf>
    <xf numFmtId="0" fontId="17" fillId="4" borderId="0" xfId="2" applyFont="1" applyFill="1" applyAlignment="1">
      <alignment wrapText="1"/>
    </xf>
    <xf numFmtId="0" fontId="7" fillId="4" borderId="0" xfId="2" applyFont="1" applyFill="1" applyAlignment="1">
      <alignment wrapText="1"/>
    </xf>
    <xf numFmtId="0" fontId="23" fillId="10" borderId="0" xfId="2" applyFont="1" applyFill="1" applyAlignment="1">
      <alignment horizontal="center" vertical="center" wrapText="1"/>
    </xf>
    <xf numFmtId="0" fontId="5" fillId="4" borderId="0" xfId="2" applyFont="1" applyFill="1" applyAlignment="1"/>
    <xf numFmtId="3" fontId="23" fillId="10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left"/>
    </xf>
    <xf numFmtId="0" fontId="7" fillId="4" borderId="0" xfId="2" applyFont="1" applyFill="1" applyAlignment="1">
      <alignment horizontal="left" wrapText="1"/>
    </xf>
    <xf numFmtId="0" fontId="5" fillId="4" borderId="0" xfId="2" applyFont="1" applyFill="1" applyAlignment="1">
      <alignment wrapText="1"/>
    </xf>
    <xf numFmtId="0" fontId="5" fillId="4" borderId="0" xfId="2" applyFont="1" applyFill="1" applyAlignment="1">
      <alignment horizontal="left" wrapText="1"/>
    </xf>
    <xf numFmtId="0" fontId="7" fillId="4" borderId="0" xfId="2" applyFont="1" applyFill="1" applyAlignment="1">
      <alignment horizontal="left" vertical="center" wrapText="1"/>
    </xf>
    <xf numFmtId="0" fontId="6" fillId="4" borderId="0" xfId="2" applyFont="1" applyFill="1"/>
    <xf numFmtId="0" fontId="11" fillId="5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horizontal="left" vertical="center"/>
    </xf>
    <xf numFmtId="0" fontId="7" fillId="5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9" fontId="7" fillId="0" borderId="0" xfId="6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left" vertical="center"/>
    </xf>
    <xf numFmtId="3" fontId="6" fillId="0" borderId="5" xfId="2" applyNumberFormat="1" applyFont="1" applyFill="1" applyBorder="1" applyAlignment="1">
      <alignment vertical="center"/>
    </xf>
    <xf numFmtId="9" fontId="6" fillId="0" borderId="5" xfId="6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9" fontId="7" fillId="0" borderId="0" xfId="6" applyNumberFormat="1" applyFont="1" applyFill="1" applyBorder="1" applyAlignment="1">
      <alignment vertical="center"/>
    </xf>
    <xf numFmtId="0" fontId="7" fillId="4" borderId="5" xfId="2" applyFont="1" applyFill="1" applyBorder="1"/>
    <xf numFmtId="9" fontId="7" fillId="4" borderId="5" xfId="2" applyNumberFormat="1" applyFont="1" applyFill="1" applyBorder="1"/>
    <xf numFmtId="0" fontId="7" fillId="0" borderId="5" xfId="2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horizontal="right" vertical="center"/>
    </xf>
    <xf numFmtId="9" fontId="6" fillId="0" borderId="5" xfId="6" applyNumberFormat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right" vertical="center"/>
    </xf>
    <xf numFmtId="9" fontId="7" fillId="0" borderId="5" xfId="6" applyNumberFormat="1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3" fontId="7" fillId="0" borderId="4" xfId="2" applyNumberFormat="1" applyFont="1" applyFill="1" applyBorder="1" applyAlignment="1">
      <alignment horizontal="right" vertical="center"/>
    </xf>
    <xf numFmtId="9" fontId="7" fillId="0" borderId="4" xfId="6" applyNumberFormat="1" applyFont="1" applyFill="1" applyBorder="1" applyAlignment="1">
      <alignment horizontal="right" vertical="center"/>
    </xf>
    <xf numFmtId="0" fontId="8" fillId="5" borderId="1" xfId="2" applyFont="1" applyFill="1" applyBorder="1" applyAlignment="1">
      <alignment horizontal="right" vertical="center"/>
    </xf>
    <xf numFmtId="9" fontId="8" fillId="5" borderId="1" xfId="6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left"/>
    </xf>
    <xf numFmtId="0" fontId="24" fillId="4" borderId="0" xfId="2" applyFont="1" applyFill="1" applyAlignment="1">
      <alignment vertical="center"/>
    </xf>
    <xf numFmtId="3" fontId="7" fillId="4" borderId="0" xfId="2" applyNumberFormat="1" applyFont="1" applyFill="1" applyBorder="1" applyAlignment="1">
      <alignment horizontal="right"/>
    </xf>
    <xf numFmtId="0" fontId="6" fillId="4" borderId="0" xfId="2" applyFont="1" applyFill="1" applyAlignment="1"/>
    <xf numFmtId="0" fontId="6" fillId="4" borderId="0" xfId="2" applyFont="1" applyFill="1" applyBorder="1"/>
    <xf numFmtId="166" fontId="6" fillId="0" borderId="0" xfId="6" applyNumberFormat="1" applyFont="1" applyFill="1" applyBorder="1" applyAlignment="1">
      <alignment vertical="center"/>
    </xf>
    <xf numFmtId="0" fontId="7" fillId="4" borderId="0" xfId="2" applyFont="1" applyFill="1" applyBorder="1" applyAlignment="1"/>
    <xf numFmtId="0" fontId="11" fillId="4" borderId="0" xfId="2" applyFont="1" applyFill="1" applyBorder="1" applyAlignment="1">
      <alignment horizontal="left"/>
    </xf>
    <xf numFmtId="0" fontId="8" fillId="4" borderId="0" xfId="2" applyFont="1" applyFill="1" applyBorder="1"/>
    <xf numFmtId="9" fontId="11" fillId="4" borderId="0" xfId="6" applyFont="1" applyFill="1" applyBorder="1"/>
    <xf numFmtId="0" fontId="6" fillId="4" borderId="0" xfId="2" applyFont="1" applyFill="1" applyAlignment="1">
      <alignment horizontal="center"/>
    </xf>
    <xf numFmtId="0" fontId="15" fillId="4" borderId="0" xfId="2" applyFont="1" applyFill="1" applyAlignment="1">
      <alignment horizontal="left" wrapText="1"/>
    </xf>
    <xf numFmtId="1" fontId="7" fillId="4" borderId="0" xfId="2" applyNumberFormat="1" applyFont="1" applyFill="1" applyBorder="1" applyAlignment="1"/>
    <xf numFmtId="9" fontId="7" fillId="4" borderId="0" xfId="6" applyFont="1" applyFill="1" applyBorder="1"/>
    <xf numFmtId="166" fontId="8" fillId="5" borderId="1" xfId="6" applyNumberFormat="1" applyFont="1" applyFill="1" applyBorder="1" applyAlignment="1">
      <alignment vertical="center"/>
    </xf>
    <xf numFmtId="9" fontId="8" fillId="9" borderId="0" xfId="6" applyNumberFormat="1" applyFont="1" applyFill="1" applyBorder="1" applyAlignment="1">
      <alignment horizontal="right" vertical="center"/>
    </xf>
    <xf numFmtId="0" fontId="7" fillId="4" borderId="0" xfId="2" applyFont="1" applyFill="1" applyAlignment="1">
      <alignment vertical="top"/>
    </xf>
    <xf numFmtId="1" fontId="7" fillId="4" borderId="0" xfId="2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 indent="2"/>
    </xf>
    <xf numFmtId="0" fontId="7" fillId="0" borderId="0" xfId="2" applyFont="1" applyFill="1" applyBorder="1" applyAlignment="1"/>
    <xf numFmtId="9" fontId="8" fillId="5" borderId="1" xfId="7" applyNumberFormat="1" applyFont="1" applyFill="1" applyBorder="1" applyAlignment="1">
      <alignment horizontal="right" vertical="center"/>
    </xf>
    <xf numFmtId="0" fontId="10" fillId="4" borderId="0" xfId="2" applyFont="1" applyFill="1" applyAlignment="1">
      <alignment vertical="center"/>
    </xf>
    <xf numFmtId="0" fontId="7" fillId="4" borderId="0" xfId="2" applyFont="1" applyFill="1" applyBorder="1" applyAlignment="1">
      <alignment vertical="center" wrapText="1"/>
    </xf>
    <xf numFmtId="0" fontId="7" fillId="4" borderId="0" xfId="2" applyFont="1" applyFill="1" applyAlignment="1">
      <alignment vertical="center" wrapText="1"/>
    </xf>
    <xf numFmtId="0" fontId="8" fillId="5" borderId="1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0" fontId="25" fillId="4" borderId="10" xfId="2" applyFont="1" applyFill="1" applyBorder="1" applyAlignment="1">
      <alignment vertical="center"/>
    </xf>
    <xf numFmtId="0" fontId="25" fillId="0" borderId="15" xfId="2" applyFont="1" applyFill="1" applyBorder="1" applyAlignment="1">
      <alignment vertical="center"/>
    </xf>
    <xf numFmtId="0" fontId="25" fillId="4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center" vertical="center"/>
    </xf>
    <xf numFmtId="0" fontId="8" fillId="5" borderId="15" xfId="2" applyFont="1" applyFill="1" applyBorder="1" applyAlignment="1">
      <alignment vertical="center"/>
    </xf>
    <xf numFmtId="0" fontId="11" fillId="5" borderId="0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9" fontId="7" fillId="0" borderId="15" xfId="6" applyNumberFormat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vertical="center"/>
    </xf>
    <xf numFmtId="0" fontId="7" fillId="4" borderId="0" xfId="2" applyFont="1" applyFill="1" applyAlignment="1">
      <alignment horizontal="center"/>
    </xf>
    <xf numFmtId="166" fontId="7" fillId="0" borderId="0" xfId="6" applyNumberFormat="1" applyFont="1" applyFill="1" applyBorder="1" applyAlignment="1">
      <alignment horizontal="right" vertical="center"/>
    </xf>
    <xf numFmtId="166" fontId="8" fillId="0" borderId="0" xfId="7" applyNumberFormat="1" applyFont="1" applyFill="1" applyBorder="1" applyAlignment="1">
      <alignment horizontal="right" vertical="center"/>
    </xf>
    <xf numFmtId="9" fontId="7" fillId="0" borderId="15" xfId="1" applyNumberFormat="1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right" vertical="center"/>
    </xf>
    <xf numFmtId="9" fontId="8" fillId="0" borderId="15" xfId="7" applyNumberFormat="1" applyFont="1" applyFill="1" applyBorder="1" applyAlignment="1">
      <alignment horizontal="right" vertical="center"/>
    </xf>
    <xf numFmtId="0" fontId="7" fillId="4" borderId="15" xfId="2" applyFont="1" applyFill="1" applyBorder="1"/>
    <xf numFmtId="0" fontId="7" fillId="0" borderId="15" xfId="2" applyFont="1" applyFill="1" applyBorder="1"/>
    <xf numFmtId="166" fontId="7" fillId="0" borderId="15" xfId="6" applyNumberFormat="1" applyFont="1" applyFill="1" applyBorder="1" applyAlignment="1">
      <alignment horizontal="right" vertical="center"/>
    </xf>
    <xf numFmtId="0" fontId="6" fillId="6" borderId="12" xfId="2" applyFont="1" applyFill="1" applyBorder="1"/>
    <xf numFmtId="0" fontId="7" fillId="6" borderId="10" xfId="2" applyFont="1" applyFill="1" applyBorder="1"/>
    <xf numFmtId="0" fontId="7" fillId="6" borderId="7" xfId="2" applyFont="1" applyFill="1" applyBorder="1"/>
    <xf numFmtId="166" fontId="8" fillId="0" borderId="15" xfId="7" applyNumberFormat="1" applyFont="1" applyFill="1" applyBorder="1" applyAlignment="1">
      <alignment horizontal="right" vertical="center"/>
    </xf>
    <xf numFmtId="0" fontId="7" fillId="7" borderId="15" xfId="2" applyFont="1" applyFill="1" applyBorder="1" applyAlignment="1">
      <alignment horizontal="left" vertical="center"/>
    </xf>
    <xf numFmtId="0" fontId="7" fillId="7" borderId="0" xfId="2" applyFont="1" applyFill="1" applyBorder="1" applyAlignment="1">
      <alignment horizontal="left" vertical="center"/>
    </xf>
    <xf numFmtId="3" fontId="7" fillId="7" borderId="0" xfId="2" applyNumberFormat="1" applyFont="1" applyFill="1" applyBorder="1" applyAlignment="1">
      <alignment horizontal="right" vertical="center"/>
    </xf>
    <xf numFmtId="166" fontId="7" fillId="7" borderId="0" xfId="6" applyNumberFormat="1" applyFont="1" applyFill="1" applyBorder="1" applyAlignment="1">
      <alignment horizontal="right" vertical="center"/>
    </xf>
    <xf numFmtId="0" fontId="8" fillId="5" borderId="16" xfId="2" applyFont="1" applyFill="1" applyBorder="1" applyAlignment="1">
      <alignment horizontal="center" vertical="center"/>
    </xf>
    <xf numFmtId="0" fontId="8" fillId="5" borderId="17" xfId="2" applyFont="1" applyFill="1" applyBorder="1" applyAlignment="1">
      <alignment horizontal="center" vertical="center"/>
    </xf>
    <xf numFmtId="0" fontId="8" fillId="5" borderId="18" xfId="2" applyFont="1" applyFill="1" applyBorder="1" applyAlignment="1">
      <alignment horizontal="center" vertical="center"/>
    </xf>
    <xf numFmtId="3" fontId="8" fillId="5" borderId="18" xfId="2" applyNumberFormat="1" applyFont="1" applyFill="1" applyBorder="1" applyAlignment="1">
      <alignment horizontal="right" vertical="center"/>
    </xf>
    <xf numFmtId="166" fontId="8" fillId="5" borderId="19" xfId="7" applyNumberFormat="1" applyFont="1" applyFill="1" applyBorder="1" applyAlignment="1">
      <alignment horizontal="right" vertical="center"/>
    </xf>
    <xf numFmtId="0" fontId="9" fillId="4" borderId="15" xfId="2" applyFont="1" applyFill="1" applyBorder="1" applyAlignment="1">
      <alignment vertical="center"/>
    </xf>
    <xf numFmtId="0" fontId="9" fillId="4" borderId="13" xfId="2" applyFont="1" applyFill="1" applyBorder="1" applyAlignment="1">
      <alignment vertical="center"/>
    </xf>
    <xf numFmtId="0" fontId="7" fillId="4" borderId="14" xfId="2" applyFont="1" applyFill="1" applyBorder="1"/>
    <xf numFmtId="0" fontId="7" fillId="4" borderId="12" xfId="2" applyFont="1" applyFill="1" applyBorder="1"/>
    <xf numFmtId="0" fontId="7" fillId="4" borderId="10" xfId="2" applyFont="1" applyFill="1" applyBorder="1"/>
    <xf numFmtId="0" fontId="7" fillId="4" borderId="7" xfId="2" applyFont="1" applyFill="1" applyBorder="1"/>
    <xf numFmtId="0" fontId="21" fillId="4" borderId="0" xfId="2" applyFont="1" applyFill="1" applyBorder="1" applyAlignment="1">
      <alignment horizontal="left" vertical="center"/>
    </xf>
    <xf numFmtId="0" fontId="7" fillId="4" borderId="8" xfId="2" applyFont="1" applyFill="1" applyBorder="1"/>
    <xf numFmtId="0" fontId="7" fillId="7" borderId="0" xfId="2" applyFont="1" applyFill="1" applyBorder="1" applyAlignment="1">
      <alignment vertical="center"/>
    </xf>
    <xf numFmtId="3" fontId="7" fillId="7" borderId="6" xfId="2" applyNumberFormat="1" applyFont="1" applyFill="1" applyBorder="1" applyAlignment="1">
      <alignment horizontal="center" vertical="center"/>
    </xf>
    <xf numFmtId="166" fontId="7" fillId="11" borderId="22" xfId="7" applyNumberFormat="1" applyFont="1" applyFill="1" applyBorder="1" applyAlignment="1">
      <alignment horizontal="center" vertical="center"/>
    </xf>
    <xf numFmtId="9" fontId="7" fillId="11" borderId="22" xfId="7" applyNumberFormat="1" applyFont="1" applyFill="1" applyBorder="1" applyAlignment="1">
      <alignment horizontal="center" vertical="center"/>
    </xf>
    <xf numFmtId="166" fontId="11" fillId="5" borderId="23" xfId="7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right" vertical="center" indent="2"/>
    </xf>
    <xf numFmtId="0" fontId="7" fillId="4" borderId="13" xfId="2" applyFont="1" applyFill="1" applyBorder="1"/>
    <xf numFmtId="0" fontId="7" fillId="0" borderId="14" xfId="2" applyFont="1" applyFill="1" applyBorder="1" applyAlignment="1">
      <alignment vertical="center"/>
    </xf>
    <xf numFmtId="3" fontId="7" fillId="0" borderId="14" xfId="2" applyNumberFormat="1" applyFont="1" applyFill="1" applyBorder="1" applyAlignment="1">
      <alignment horizontal="right" vertical="center" indent="2"/>
    </xf>
    <xf numFmtId="0" fontId="7" fillId="4" borderId="9" xfId="2" applyFont="1" applyFill="1" applyBorder="1"/>
    <xf numFmtId="0" fontId="8" fillId="5" borderId="1" xfId="2" applyFont="1" applyFill="1" applyBorder="1" applyAlignment="1">
      <alignment horizontal="center" vertical="center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1" fillId="4" borderId="0" xfId="2" applyFill="1" applyAlignment="1">
      <alignment horizontal="center"/>
    </xf>
    <xf numFmtId="0" fontId="4" fillId="0" borderId="0" xfId="2" applyFont="1" applyFill="1" applyBorder="1" applyAlignment="1" applyProtection="1">
      <alignment horizontal="center" vertical="center"/>
      <protection hidden="1"/>
    </xf>
    <xf numFmtId="0" fontId="14" fillId="3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right"/>
    </xf>
    <xf numFmtId="0" fontId="11" fillId="4" borderId="0" xfId="2" applyFont="1" applyFill="1" applyBorder="1" applyAlignment="1">
      <alignment horizontal="center"/>
    </xf>
    <xf numFmtId="0" fontId="24" fillId="4" borderId="0" xfId="2" applyFont="1" applyFill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8" fillId="9" borderId="0" xfId="2" applyFont="1" applyFill="1" applyBorder="1" applyAlignment="1">
      <alignment horizontal="center" vertical="center"/>
    </xf>
    <xf numFmtId="0" fontId="8" fillId="5" borderId="11" xfId="2" applyFont="1" applyFill="1" applyBorder="1" applyAlignment="1">
      <alignment horizontal="center" vertical="center"/>
    </xf>
    <xf numFmtId="0" fontId="8" fillId="5" borderId="20" xfId="2" applyFont="1" applyFill="1" applyBorder="1" applyAlignment="1">
      <alignment horizontal="center" vertical="center"/>
    </xf>
    <xf numFmtId="0" fontId="8" fillId="5" borderId="21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center" vertical="center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13-47BD-BF1E-43BE972ACCE2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13-47BD-BF1E-43BE972ACCE2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13-47BD-BF1E-43BE972ACCE2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13-47BD-BF1E-43BE972ACCE2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13-47BD-BF1E-43BE972ACCE2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13-47BD-BF1E-43BE972ACCE2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13-47BD-BF1E-43BE972ACCE2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13-47BD-BF1E-43BE972ACCE2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7BD-BF1E-43BE972ACCE2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13-47BD-BF1E-43BE972ACCE2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B13-47BD-BF1E-43BE972ACCE2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13-47BD-BF1E-43BE972ACC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13-47BD-BF1E-43BE972A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D4-4762-BD96-BCA5DC6911E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D4-4762-BD96-BCA5DC6911E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D4-4762-BD96-BCA5DC6911E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D4-4762-BD96-BCA5DC6911E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2D4-4762-BD96-BCA5DC6911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2D4-4762-BD96-BCA5DC6911E1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D4-4762-BD96-BCA5DC6911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1.5067709326721343E-2</c:v>
                </c:pt>
                <c:pt idx="1">
                  <c:v>0.2073240511157734</c:v>
                </c:pt>
                <c:pt idx="2">
                  <c:v>0.24470722868586686</c:v>
                </c:pt>
                <c:pt idx="3">
                  <c:v>0.37688346366584019</c:v>
                </c:pt>
                <c:pt idx="4">
                  <c:v>4.8064085447263018E-2</c:v>
                </c:pt>
                <c:pt idx="5">
                  <c:v>0.10795346175853519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D4-4762-BD96-BCA5DC69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B6D-4DA1-A7E8-1CCE7709250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B6D-4DA1-A7E8-1CCE7709250C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6D-4DA1-A7E8-1CCE7709250C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6D-4DA1-A7E8-1CCE770925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890</c:v>
                </c:pt>
                <c:pt idx="1">
                  <c:v>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D-4DA1-A7E8-1CCE7709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29F-4D13-8F4A-3C8B89BD6842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29F-4D13-8F4A-3C8B89BD6842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29F-4D13-8F4A-3C8B89BD6842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29F-4D13-8F4A-3C8B89BD68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4041</c:v>
                </c:pt>
                <c:pt idx="1">
                  <c:v>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F-4D13-8F4A-3C8B89BD6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34F4-4E50-ACFA-EF6E523B579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34F4-4E50-ACFA-EF6E523B579F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34F4-4E50-ACFA-EF6E523B57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34F4-4E50-ACFA-EF6E523B579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4F4-4E50-ACFA-EF6E523B579F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F4-4E50-ACFA-EF6E523B579F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F4-4E50-ACFA-EF6E523B579F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F4-4E50-ACFA-EF6E523B579F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4F4-4E50-ACFA-EF6E523B579F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4F4-4E50-ACFA-EF6E523B57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85</c:v>
                  </c:pt>
                  <c:pt idx="1">
                    <c:v>0</c:v>
                  </c:pt>
                  <c:pt idx="2">
                    <c:v>1,513</c:v>
                  </c:pt>
                  <c:pt idx="3">
                    <c:v>2,033</c:v>
                  </c:pt>
                  <c:pt idx="4">
                    <c:v>1,612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85</c:v>
                </c:pt>
                <c:pt idx="1">
                  <c:v>0</c:v>
                </c:pt>
                <c:pt idx="2">
                  <c:v>1513</c:v>
                </c:pt>
                <c:pt idx="3">
                  <c:v>2033</c:v>
                </c:pt>
                <c:pt idx="4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F4-4E50-ACFA-EF6E523B5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32-4B6C-89F8-670DA9F8D5DF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32-4B6C-89F8-670DA9F8D5DF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32-4B6C-89F8-670DA9F8D5DF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32-4B6C-89F8-670DA9F8D5DF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32-4B6C-89F8-670DA9F8D5DF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32-4B6C-89F8-670DA9F8D5DF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32-4B6C-89F8-670DA9F8D5DF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32-4B6C-89F8-670DA9F8D5DF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32-4B6C-89F8-670DA9F8D5DF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32-4B6C-89F8-670DA9F8D5DF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7B32-4B6C-89F8-670DA9F8D5DF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32-4B6C-89F8-670DA9F8D5DF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32-4B6C-89F8-670DA9F8D5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6479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151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771901" y="5457825"/>
          <a:ext cx="535304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noviembre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5 243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25046" y="182052"/>
          <a:ext cx="512678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101000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76775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noviembre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47624</xdr:colOff>
      <xdr:row>88</xdr:row>
      <xdr:rowOff>61659</xdr:rowOff>
    </xdr:from>
    <xdr:to>
      <xdr:col>20</xdr:col>
      <xdr:colOff>502037</xdr:colOff>
      <xdr:row>114</xdr:row>
      <xdr:rowOff>161924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087" t="17131" r="31345" b="3137"/>
        <a:stretch/>
      </xdr:blipFill>
      <xdr:spPr>
        <a:xfrm>
          <a:off x="4591049" y="15530259"/>
          <a:ext cx="4683513" cy="505326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Nov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37,8%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50"/>
  <sheetViews>
    <sheetView showGridLines="0" tabSelected="1" view="pageBreakPreview" zoomScale="180" zoomScaleNormal="90" zoomScaleSheetLayoutView="180" workbookViewId="0">
      <selection activeCell="K1" sqref="K1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7.5703125" style="4" customWidth="1"/>
    <col min="7" max="7" width="7" style="4" customWidth="1"/>
    <col min="8" max="8" width="9" style="4" customWidth="1"/>
    <col min="9" max="9" width="5.140625" style="4" customWidth="1"/>
    <col min="10" max="10" width="6.5703125" style="4" customWidth="1"/>
    <col min="11" max="11" width="6.42578125" style="4" customWidth="1"/>
    <col min="12" max="12" width="3.7109375" style="4" customWidth="1"/>
    <col min="13" max="13" width="0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16384" width="4.85546875" style="4"/>
  </cols>
  <sheetData>
    <row r="1" spans="1:22" ht="9" customHeight="1" x14ac:dyDescent="0.25">
      <c r="J1" s="5"/>
      <c r="K1" s="5"/>
      <c r="L1" s="5"/>
      <c r="M1" s="5"/>
      <c r="N1" s="5"/>
      <c r="O1" s="5"/>
      <c r="P1" s="5"/>
      <c r="Q1" s="5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74" t="s">
        <v>146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5"/>
    </row>
    <row r="4" spans="1:22" s="5" customFormat="1" ht="4.5" customHeight="1" x14ac:dyDescent="0.25">
      <c r="A4" s="8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</row>
    <row r="5" spans="1:22" s="9" customFormat="1" ht="20.25" customHeight="1" x14ac:dyDescent="0.25">
      <c r="B5" s="176" t="s">
        <v>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2" s="5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77" t="s">
        <v>46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2" ht="23.25" customHeight="1" x14ac:dyDescent="0.25">
      <c r="A8" s="13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22" ht="3.7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4"/>
      <c r="O9" s="14"/>
      <c r="P9" s="14"/>
      <c r="Q9" s="14"/>
      <c r="R9" s="14"/>
      <c r="S9" s="14"/>
      <c r="T9" s="14"/>
      <c r="U9" s="14"/>
    </row>
    <row r="10" spans="1:22" s="16" customFormat="1" ht="15.75" customHeight="1" x14ac:dyDescent="0.2">
      <c r="B10" s="17" t="s">
        <v>47</v>
      </c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2" s="16" customFormat="1" ht="1.5" customHeight="1" x14ac:dyDescent="0.2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</row>
    <row r="12" spans="1:22" s="16" customFormat="1" ht="15" customHeight="1" x14ac:dyDescent="0.2">
      <c r="B12" s="23" t="s">
        <v>28</v>
      </c>
      <c r="C12" s="23">
        <v>2019</v>
      </c>
      <c r="D12" s="24">
        <v>2018</v>
      </c>
      <c r="E12" s="24">
        <v>2017</v>
      </c>
      <c r="F12" s="24">
        <v>2016</v>
      </c>
      <c r="G12" s="24">
        <v>2015</v>
      </c>
      <c r="H12" s="25">
        <v>2014</v>
      </c>
      <c r="I12" s="24">
        <v>2013</v>
      </c>
      <c r="J12" s="24">
        <v>2012</v>
      </c>
      <c r="K12" s="24">
        <v>2011</v>
      </c>
      <c r="L12" s="26"/>
      <c r="M12" s="27"/>
      <c r="N12" s="28"/>
      <c r="O12" s="29"/>
      <c r="P12" s="30"/>
      <c r="Q12" s="30"/>
    </row>
    <row r="13" spans="1:22" s="16" customFormat="1" ht="15" customHeight="1" x14ac:dyDescent="0.2">
      <c r="B13" s="31" t="s">
        <v>29</v>
      </c>
      <c r="C13" s="31">
        <v>450</v>
      </c>
      <c r="D13" s="32">
        <v>211</v>
      </c>
      <c r="E13" s="32">
        <v>211</v>
      </c>
      <c r="F13" s="32">
        <v>257</v>
      </c>
      <c r="G13" s="32">
        <v>270</v>
      </c>
      <c r="H13" s="33">
        <v>75</v>
      </c>
      <c r="I13" s="32">
        <v>155</v>
      </c>
      <c r="J13" s="32">
        <v>63</v>
      </c>
      <c r="K13" s="34"/>
      <c r="L13" s="32"/>
      <c r="M13" s="35">
        <v>20</v>
      </c>
      <c r="N13" s="36"/>
      <c r="O13" s="29"/>
      <c r="P13" s="22"/>
      <c r="Q13" s="22"/>
    </row>
    <row r="14" spans="1:22" s="16" customFormat="1" ht="15" customHeight="1" x14ac:dyDescent="0.2">
      <c r="B14" s="31" t="s">
        <v>30</v>
      </c>
      <c r="C14" s="31">
        <v>367</v>
      </c>
      <c r="D14" s="32">
        <v>248</v>
      </c>
      <c r="E14" s="32">
        <v>254</v>
      </c>
      <c r="F14" s="32">
        <v>280</v>
      </c>
      <c r="G14" s="32">
        <v>313</v>
      </c>
      <c r="H14" s="33">
        <v>102</v>
      </c>
      <c r="I14" s="32">
        <v>116</v>
      </c>
      <c r="J14" s="32">
        <v>101</v>
      </c>
      <c r="K14" s="34"/>
      <c r="L14" s="32"/>
      <c r="M14" s="35">
        <v>20</v>
      </c>
      <c r="N14" s="36"/>
      <c r="O14" s="29"/>
      <c r="P14" s="22"/>
      <c r="Q14" s="22"/>
    </row>
    <row r="15" spans="1:22" s="16" customFormat="1" ht="15" customHeight="1" x14ac:dyDescent="0.2">
      <c r="B15" s="31" t="s">
        <v>31</v>
      </c>
      <c r="C15" s="31">
        <v>602</v>
      </c>
      <c r="D15" s="32">
        <v>301</v>
      </c>
      <c r="E15" s="32">
        <v>299</v>
      </c>
      <c r="F15" s="32">
        <v>332</v>
      </c>
      <c r="G15" s="32">
        <v>329</v>
      </c>
      <c r="H15" s="33">
        <v>82</v>
      </c>
      <c r="I15" s="32">
        <v>133</v>
      </c>
      <c r="J15" s="32">
        <v>108</v>
      </c>
      <c r="K15" s="37"/>
      <c r="L15" s="38"/>
      <c r="M15" s="39">
        <v>20</v>
      </c>
      <c r="N15" s="40"/>
      <c r="O15" s="29"/>
      <c r="P15" s="22"/>
      <c r="Q15" s="22"/>
    </row>
    <row r="16" spans="1:22" s="16" customFormat="1" ht="15" customHeight="1" x14ac:dyDescent="0.2">
      <c r="B16" s="31" t="s">
        <v>32</v>
      </c>
      <c r="C16" s="31">
        <v>639</v>
      </c>
      <c r="D16" s="32">
        <v>372</v>
      </c>
      <c r="E16" s="32">
        <v>403</v>
      </c>
      <c r="F16" s="32">
        <v>359</v>
      </c>
      <c r="G16" s="32">
        <v>310</v>
      </c>
      <c r="H16" s="33">
        <v>84</v>
      </c>
      <c r="I16" s="32">
        <v>132</v>
      </c>
      <c r="J16" s="32">
        <v>137</v>
      </c>
      <c r="K16" s="32">
        <v>55</v>
      </c>
      <c r="L16" s="32"/>
      <c r="M16" s="35">
        <v>20</v>
      </c>
      <c r="N16" s="36"/>
      <c r="O16" s="29"/>
      <c r="P16" s="22"/>
      <c r="Q16" s="22"/>
      <c r="V16" s="22"/>
    </row>
    <row r="17" spans="2:22" s="16" customFormat="1" ht="15" customHeight="1" x14ac:dyDescent="0.2">
      <c r="B17" s="31" t="s">
        <v>33</v>
      </c>
      <c r="C17" s="31">
        <v>563</v>
      </c>
      <c r="D17" s="32">
        <v>374</v>
      </c>
      <c r="E17" s="32">
        <v>330</v>
      </c>
      <c r="F17" s="32">
        <v>411</v>
      </c>
      <c r="G17" s="32">
        <v>311</v>
      </c>
      <c r="H17" s="33">
        <v>145</v>
      </c>
      <c r="I17" s="32">
        <v>134</v>
      </c>
      <c r="J17" s="32">
        <v>153</v>
      </c>
      <c r="K17" s="32">
        <v>57</v>
      </c>
      <c r="L17" s="32"/>
      <c r="M17" s="35">
        <v>23</v>
      </c>
      <c r="N17" s="36"/>
      <c r="O17" s="29"/>
      <c r="P17" s="22"/>
      <c r="Q17" s="22"/>
    </row>
    <row r="18" spans="2:22" s="16" customFormat="1" ht="15" customHeight="1" x14ac:dyDescent="0.2">
      <c r="B18" s="31" t="s">
        <v>34</v>
      </c>
      <c r="C18" s="31">
        <v>441</v>
      </c>
      <c r="D18" s="32">
        <v>361</v>
      </c>
      <c r="E18" s="32">
        <v>367</v>
      </c>
      <c r="F18" s="32">
        <v>352</v>
      </c>
      <c r="G18" s="32">
        <v>266</v>
      </c>
      <c r="H18" s="33">
        <v>192</v>
      </c>
      <c r="I18" s="32">
        <v>104</v>
      </c>
      <c r="J18" s="32">
        <v>157</v>
      </c>
      <c r="K18" s="32">
        <v>64</v>
      </c>
      <c r="L18" s="32"/>
      <c r="M18" s="35"/>
      <c r="N18" s="36"/>
      <c r="O18" s="29"/>
      <c r="P18" s="22"/>
      <c r="Q18" s="22"/>
    </row>
    <row r="19" spans="2:22" s="16" customFormat="1" ht="15" customHeight="1" x14ac:dyDescent="0.2">
      <c r="B19" s="31" t="s">
        <v>35</v>
      </c>
      <c r="C19" s="31">
        <v>454</v>
      </c>
      <c r="D19" s="32">
        <v>392</v>
      </c>
      <c r="E19" s="32">
        <v>284</v>
      </c>
      <c r="F19" s="32">
        <v>320</v>
      </c>
      <c r="G19" s="32">
        <v>318</v>
      </c>
      <c r="H19" s="33">
        <v>303</v>
      </c>
      <c r="I19" s="32">
        <v>109</v>
      </c>
      <c r="J19" s="32">
        <v>170</v>
      </c>
      <c r="K19" s="32">
        <v>54</v>
      </c>
      <c r="L19" s="32"/>
      <c r="M19" s="35"/>
      <c r="N19" s="36"/>
      <c r="O19" s="29"/>
      <c r="P19" s="22"/>
      <c r="Q19" s="22"/>
    </row>
    <row r="20" spans="2:22" s="16" customFormat="1" ht="15" customHeight="1" x14ac:dyDescent="0.2">
      <c r="B20" s="31" t="s">
        <v>36</v>
      </c>
      <c r="C20" s="31">
        <v>432</v>
      </c>
      <c r="D20" s="32">
        <v>361</v>
      </c>
      <c r="E20" s="32">
        <v>279</v>
      </c>
      <c r="F20" s="32">
        <v>287</v>
      </c>
      <c r="G20" s="32">
        <v>342</v>
      </c>
      <c r="H20" s="33">
        <v>260</v>
      </c>
      <c r="I20" s="32">
        <v>94</v>
      </c>
      <c r="J20" s="32">
        <v>131</v>
      </c>
      <c r="K20" s="32">
        <v>59</v>
      </c>
      <c r="L20" s="32"/>
      <c r="M20" s="35"/>
      <c r="N20" s="36"/>
      <c r="O20" s="29"/>
      <c r="P20" s="22"/>
      <c r="Q20" s="22"/>
    </row>
    <row r="21" spans="2:22" s="16" customFormat="1" ht="15" customHeight="1" x14ac:dyDescent="0.2">
      <c r="B21" s="31" t="s">
        <v>48</v>
      </c>
      <c r="C21" s="31">
        <v>397</v>
      </c>
      <c r="D21" s="32">
        <v>384</v>
      </c>
      <c r="E21" s="32">
        <v>350</v>
      </c>
      <c r="F21" s="32">
        <v>359</v>
      </c>
      <c r="G21" s="32">
        <v>342</v>
      </c>
      <c r="H21" s="33">
        <v>290</v>
      </c>
      <c r="I21" s="32">
        <v>113</v>
      </c>
      <c r="J21" s="32">
        <v>188</v>
      </c>
      <c r="K21" s="32">
        <v>51</v>
      </c>
      <c r="L21" s="32"/>
      <c r="M21" s="27"/>
      <c r="N21" s="28"/>
      <c r="O21" s="29"/>
      <c r="P21" s="22"/>
      <c r="Q21" s="22"/>
    </row>
    <row r="22" spans="2:22" s="16" customFormat="1" ht="15" customHeight="1" x14ac:dyDescent="0.2">
      <c r="B22" s="31" t="s">
        <v>37</v>
      </c>
      <c r="C22" s="31">
        <v>410</v>
      </c>
      <c r="D22" s="32">
        <v>468</v>
      </c>
      <c r="E22" s="32">
        <v>393</v>
      </c>
      <c r="F22" s="32">
        <v>359</v>
      </c>
      <c r="G22" s="32">
        <v>299</v>
      </c>
      <c r="H22" s="33">
        <v>299</v>
      </c>
      <c r="I22" s="32">
        <v>93</v>
      </c>
      <c r="J22" s="32">
        <v>191</v>
      </c>
      <c r="K22" s="32">
        <v>87</v>
      </c>
      <c r="L22" s="32"/>
      <c r="M22" s="27"/>
      <c r="N22" s="28"/>
      <c r="O22" s="29"/>
      <c r="P22" s="22"/>
      <c r="Q22" s="22"/>
    </row>
    <row r="23" spans="2:22" s="16" customFormat="1" ht="15" customHeight="1" x14ac:dyDescent="0.2">
      <c r="B23" s="31" t="s">
        <v>38</v>
      </c>
      <c r="C23" s="31">
        <v>488</v>
      </c>
      <c r="D23" s="32">
        <v>334</v>
      </c>
      <c r="E23" s="32">
        <v>299</v>
      </c>
      <c r="F23" s="32">
        <v>510</v>
      </c>
      <c r="G23" s="32">
        <v>302</v>
      </c>
      <c r="H23" s="33">
        <v>306</v>
      </c>
      <c r="I23" s="32">
        <v>77</v>
      </c>
      <c r="J23" s="32">
        <v>184</v>
      </c>
      <c r="K23" s="32">
        <v>66</v>
      </c>
      <c r="L23" s="32"/>
      <c r="M23" s="27"/>
      <c r="N23" s="28"/>
      <c r="O23" s="29"/>
      <c r="P23" s="22"/>
      <c r="Q23" s="22"/>
    </row>
    <row r="24" spans="2:22" s="16" customFormat="1" ht="15" customHeight="1" thickBot="1" x14ac:dyDescent="0.25">
      <c r="B24" s="41" t="s">
        <v>39</v>
      </c>
      <c r="C24" s="41"/>
      <c r="D24" s="42">
        <v>283</v>
      </c>
      <c r="E24" s="42">
        <v>270</v>
      </c>
      <c r="F24" s="42">
        <v>293</v>
      </c>
      <c r="G24" s="42">
        <v>234</v>
      </c>
      <c r="H24" s="43">
        <v>307</v>
      </c>
      <c r="I24" s="42">
        <v>226</v>
      </c>
      <c r="J24" s="42">
        <v>249</v>
      </c>
      <c r="K24" s="42">
        <v>56</v>
      </c>
      <c r="L24" s="32"/>
      <c r="M24" s="44"/>
      <c r="N24" s="45"/>
      <c r="O24" s="29"/>
      <c r="P24" s="22"/>
      <c r="Q24" s="22"/>
    </row>
    <row r="25" spans="2:22" s="16" customFormat="1" ht="15" customHeight="1" x14ac:dyDescent="0.2">
      <c r="B25" s="46" t="s">
        <v>2</v>
      </c>
      <c r="C25" s="47">
        <f>+SUM(C13:C24)</f>
        <v>5243</v>
      </c>
      <c r="D25" s="48">
        <v>4089</v>
      </c>
      <c r="E25" s="48">
        <v>3739</v>
      </c>
      <c r="F25" s="48">
        <v>4119</v>
      </c>
      <c r="G25" s="48">
        <v>3636</v>
      </c>
      <c r="H25" s="49">
        <v>2445</v>
      </c>
      <c r="I25" s="48">
        <v>1486</v>
      </c>
      <c r="J25" s="48">
        <v>1832</v>
      </c>
      <c r="K25" s="48">
        <v>549</v>
      </c>
      <c r="L25" s="50"/>
      <c r="M25" s="35">
        <v>103</v>
      </c>
      <c r="N25" s="36"/>
      <c r="O25" s="29"/>
      <c r="P25" s="30"/>
      <c r="Q25" s="30"/>
    </row>
    <row r="26" spans="2:22" s="16" customFormat="1" ht="15" customHeight="1" x14ac:dyDescent="0.2">
      <c r="B26" s="51" t="s">
        <v>1</v>
      </c>
      <c r="C26" s="52" t="s">
        <v>44</v>
      </c>
      <c r="D26" s="52">
        <v>9.3607916555228599E-2</v>
      </c>
      <c r="E26" s="52">
        <v>-9.2255401796552561E-2</v>
      </c>
      <c r="F26" s="52">
        <v>0.13283828382838281</v>
      </c>
      <c r="G26" s="52">
        <v>0.48711656441717799</v>
      </c>
      <c r="H26" s="53">
        <v>0.64535666218034993</v>
      </c>
      <c r="I26" s="52">
        <v>-0.18886462882096067</v>
      </c>
      <c r="J26" s="52">
        <v>2.336976320582878</v>
      </c>
      <c r="K26" s="52" t="s">
        <v>44</v>
      </c>
      <c r="L26" s="54"/>
      <c r="M26" s="55">
        <v>39.699029126213595</v>
      </c>
      <c r="N26" s="56"/>
      <c r="O26" s="56"/>
      <c r="P26" s="57"/>
      <c r="Q26" s="57"/>
      <c r="R26" s="57"/>
      <c r="S26" s="57"/>
      <c r="T26" s="57"/>
      <c r="U26" s="57"/>
      <c r="V26" s="57"/>
    </row>
    <row r="27" spans="2:22" s="16" customFormat="1" ht="16.5" customHeight="1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2:22" s="16" customFormat="1" ht="13.5" customHeight="1" x14ac:dyDescent="0.2">
      <c r="B28" s="57"/>
      <c r="C28" s="57"/>
      <c r="D28" s="57"/>
      <c r="E28" s="57"/>
      <c r="F28" s="57"/>
      <c r="G28" s="57"/>
      <c r="H28" s="57"/>
      <c r="I28" s="57"/>
      <c r="J28" s="178" t="s">
        <v>49</v>
      </c>
      <c r="K28" s="178"/>
      <c r="L28" s="178"/>
      <c r="M28" s="178"/>
      <c r="N28" s="58">
        <f>+H45</f>
        <v>890</v>
      </c>
      <c r="O28" s="57"/>
      <c r="P28" s="59" t="s">
        <v>50</v>
      </c>
      <c r="Q28" s="57"/>
      <c r="R28" s="60">
        <f>+S52</f>
        <v>4353</v>
      </c>
      <c r="S28" s="61" t="s">
        <v>51</v>
      </c>
      <c r="T28" s="57"/>
      <c r="U28" s="57"/>
    </row>
    <row r="29" spans="2:22" s="16" customFormat="1" ht="12.75" customHeight="1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spans="2:22" s="16" customFormat="1" ht="13.5" customHeight="1" x14ac:dyDescent="0.2">
      <c r="B30" s="57"/>
      <c r="C30" s="57"/>
      <c r="D30" s="57"/>
      <c r="E30" s="57"/>
      <c r="F30" s="57"/>
      <c r="G30" s="57"/>
      <c r="H30" s="57"/>
      <c r="I30" s="57"/>
      <c r="K30" s="57"/>
      <c r="R30" s="59"/>
    </row>
    <row r="31" spans="2:22" s="16" customFormat="1" ht="13.5" customHeight="1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2:22" s="16" customFormat="1" ht="13.5" customHeight="1" x14ac:dyDescent="0.2">
      <c r="B32" s="62"/>
      <c r="C32" s="62"/>
      <c r="D32" s="62"/>
      <c r="E32" s="62"/>
      <c r="G32" s="63"/>
      <c r="H32" s="63"/>
      <c r="S32" s="64"/>
    </row>
    <row r="33" spans="2:21" s="16" customFormat="1" ht="9" customHeight="1" x14ac:dyDescent="0.2">
      <c r="U33" s="62"/>
    </row>
    <row r="34" spans="2:21" s="16" customFormat="1" ht="18.75" customHeight="1" x14ac:dyDescent="0.2">
      <c r="B34" s="1" t="s">
        <v>52</v>
      </c>
      <c r="C34" s="1"/>
      <c r="D34" s="65"/>
      <c r="E34" s="65"/>
      <c r="F34" s="65"/>
      <c r="G34" s="65"/>
      <c r="H34" s="65"/>
      <c r="I34" s="65"/>
      <c r="J34" s="65"/>
      <c r="K34" s="65"/>
      <c r="L34" s="2" t="s">
        <v>53</v>
      </c>
      <c r="M34" s="66"/>
    </row>
    <row r="35" spans="2:21" s="16" customFormat="1" ht="15" customHeight="1" x14ac:dyDescent="0.2">
      <c r="B35" s="23" t="s">
        <v>54</v>
      </c>
      <c r="C35" s="23"/>
      <c r="D35" s="23"/>
      <c r="E35" s="23"/>
      <c r="F35" s="23"/>
      <c r="G35" s="23"/>
      <c r="H35" s="67" t="s">
        <v>55</v>
      </c>
      <c r="I35" s="67" t="s">
        <v>5</v>
      </c>
      <c r="J35" s="68"/>
      <c r="K35" s="68"/>
      <c r="L35" s="23" t="s">
        <v>56</v>
      </c>
      <c r="M35" s="23"/>
      <c r="N35" s="23"/>
      <c r="O35" s="23"/>
      <c r="P35" s="23"/>
      <c r="Q35" s="69"/>
      <c r="R35" s="70"/>
      <c r="S35" s="23" t="s">
        <v>55</v>
      </c>
      <c r="T35" s="23" t="s">
        <v>5</v>
      </c>
    </row>
    <row r="36" spans="2:21" s="16" customFormat="1" ht="15" customHeight="1" x14ac:dyDescent="0.2">
      <c r="B36" s="31" t="s">
        <v>57</v>
      </c>
      <c r="C36" s="31"/>
      <c r="D36" s="31"/>
      <c r="E36" s="31"/>
      <c r="F36" s="31"/>
      <c r="G36" s="31"/>
      <c r="H36" s="71">
        <v>360</v>
      </c>
      <c r="I36" s="72">
        <f>+H36/$H$45</f>
        <v>0.4044943820224719</v>
      </c>
      <c r="J36" s="31"/>
      <c r="K36" s="31"/>
      <c r="L36" s="73" t="s">
        <v>58</v>
      </c>
      <c r="M36" s="73"/>
      <c r="N36" s="73"/>
      <c r="O36" s="73"/>
      <c r="P36" s="73"/>
      <c r="Q36" s="73"/>
      <c r="R36" s="74" t="s">
        <v>43</v>
      </c>
      <c r="S36" s="75">
        <f>+SUM(S37:S41)</f>
        <v>1220</v>
      </c>
      <c r="T36" s="76">
        <f>+S36/S52</f>
        <v>0.28026648288536643</v>
      </c>
    </row>
    <row r="37" spans="2:21" s="16" customFormat="1" ht="15" customHeight="1" x14ac:dyDescent="0.2">
      <c r="B37" s="31" t="s">
        <v>59</v>
      </c>
      <c r="C37" s="31"/>
      <c r="D37" s="31"/>
      <c r="E37" s="31"/>
      <c r="F37" s="31"/>
      <c r="G37" s="31"/>
      <c r="H37" s="71">
        <v>357</v>
      </c>
      <c r="I37" s="72">
        <f>+H37/$H$45</f>
        <v>0.40112359550561799</v>
      </c>
      <c r="J37" s="31"/>
      <c r="K37" s="31"/>
      <c r="L37" s="77" t="s">
        <v>60</v>
      </c>
      <c r="M37" s="77"/>
      <c r="N37" s="77"/>
      <c r="O37" s="77"/>
      <c r="P37" s="77"/>
      <c r="Q37" s="77"/>
      <c r="S37" s="78">
        <v>405</v>
      </c>
      <c r="T37" s="79">
        <f>+S37/$S$52</f>
        <v>9.3039283252929011E-2</v>
      </c>
    </row>
    <row r="38" spans="2:21" s="16" customFormat="1" ht="15" customHeight="1" x14ac:dyDescent="0.2">
      <c r="B38" s="73" t="s">
        <v>61</v>
      </c>
      <c r="C38" s="73"/>
      <c r="D38" s="73"/>
      <c r="E38" s="73"/>
      <c r="F38" s="73"/>
      <c r="G38" s="73"/>
      <c r="H38" s="80"/>
      <c r="I38" s="81"/>
      <c r="J38" s="68"/>
      <c r="K38" s="68"/>
      <c r="L38" s="77" t="s">
        <v>62</v>
      </c>
      <c r="M38" s="31"/>
      <c r="N38" s="31"/>
      <c r="O38" s="31"/>
      <c r="P38" s="31"/>
      <c r="Q38" s="31"/>
      <c r="S38" s="78">
        <v>570</v>
      </c>
      <c r="T38" s="79">
        <f>+S38/$S$52</f>
        <v>0.13094417643004824</v>
      </c>
    </row>
    <row r="39" spans="2:21" s="16" customFormat="1" ht="15" customHeight="1" x14ac:dyDescent="0.2">
      <c r="B39" s="31" t="s">
        <v>63</v>
      </c>
      <c r="C39" s="31"/>
      <c r="D39" s="31"/>
      <c r="E39" s="31"/>
      <c r="F39" s="31"/>
      <c r="G39" s="31"/>
      <c r="H39" s="71">
        <v>36</v>
      </c>
      <c r="I39" s="72">
        <f>+H39/$H$45</f>
        <v>4.0449438202247189E-2</v>
      </c>
      <c r="J39" s="31"/>
      <c r="K39" s="31"/>
      <c r="L39" s="31" t="s">
        <v>64</v>
      </c>
      <c r="M39" s="31"/>
      <c r="N39" s="31"/>
      <c r="O39" s="31"/>
      <c r="P39" s="31"/>
      <c r="Q39" s="31"/>
      <c r="S39" s="78">
        <v>245</v>
      </c>
      <c r="T39" s="79">
        <f t="shared" ref="T39:T41" si="0">+S39/$S$52</f>
        <v>5.6283023202389156E-2</v>
      </c>
    </row>
    <row r="40" spans="2:21" s="16" customFormat="1" ht="15" customHeight="1" x14ac:dyDescent="0.2">
      <c r="B40" s="31" t="s">
        <v>65</v>
      </c>
      <c r="C40" s="31"/>
      <c r="D40" s="31"/>
      <c r="E40" s="31"/>
      <c r="F40" s="31"/>
      <c r="G40" s="31"/>
      <c r="H40" s="71">
        <v>0</v>
      </c>
      <c r="I40" s="72">
        <f>+H40/$H$45</f>
        <v>0</v>
      </c>
      <c r="J40" s="31"/>
      <c r="K40" s="31"/>
      <c r="L40" s="31" t="s">
        <v>66</v>
      </c>
      <c r="M40" s="31"/>
      <c r="N40" s="31"/>
      <c r="O40" s="31"/>
      <c r="P40" s="31"/>
      <c r="Q40" s="31"/>
      <c r="S40" s="78">
        <v>0</v>
      </c>
      <c r="T40" s="79">
        <f t="shared" si="0"/>
        <v>0</v>
      </c>
    </row>
    <row r="41" spans="2:21" s="16" customFormat="1" ht="15" customHeight="1" x14ac:dyDescent="0.2">
      <c r="B41" s="31" t="s">
        <v>67</v>
      </c>
      <c r="C41" s="31"/>
      <c r="D41" s="31"/>
      <c r="E41" s="31"/>
      <c r="F41" s="31"/>
      <c r="G41" s="31"/>
      <c r="H41" s="71">
        <v>2</v>
      </c>
      <c r="I41" s="72">
        <f t="shared" ref="I41:I42" si="1">+H41/$H$45</f>
        <v>2.2471910112359553E-3</v>
      </c>
      <c r="J41" s="31"/>
      <c r="K41" s="31"/>
      <c r="L41" s="31" t="s">
        <v>4</v>
      </c>
      <c r="M41" s="31"/>
      <c r="N41" s="31"/>
      <c r="O41" s="31"/>
      <c r="P41" s="31"/>
      <c r="Q41" s="31"/>
      <c r="S41" s="78">
        <v>0</v>
      </c>
      <c r="T41" s="79">
        <f t="shared" si="0"/>
        <v>0</v>
      </c>
    </row>
    <row r="42" spans="2:21" s="16" customFormat="1" ht="15" customHeight="1" x14ac:dyDescent="0.2">
      <c r="B42" s="31" t="s">
        <v>68</v>
      </c>
      <c r="C42" s="31"/>
      <c r="D42" s="31"/>
      <c r="E42" s="31"/>
      <c r="F42" s="31"/>
      <c r="G42" s="31"/>
      <c r="H42" s="71">
        <v>20</v>
      </c>
      <c r="I42" s="72">
        <f t="shared" si="1"/>
        <v>2.247191011235955E-2</v>
      </c>
      <c r="J42" s="31"/>
      <c r="K42" s="31"/>
      <c r="L42" s="73" t="s">
        <v>69</v>
      </c>
      <c r="M42" s="73"/>
      <c r="N42" s="82"/>
      <c r="O42" s="82"/>
      <c r="P42" s="82"/>
      <c r="Q42" s="82"/>
      <c r="R42" s="74" t="s">
        <v>43</v>
      </c>
      <c r="S42" s="83">
        <f>+SUM(S43:S51)</f>
        <v>3133</v>
      </c>
      <c r="T42" s="84">
        <f>+S42/S52</f>
        <v>0.71973351711463363</v>
      </c>
    </row>
    <row r="43" spans="2:21" s="16" customFormat="1" ht="15" customHeight="1" x14ac:dyDescent="0.2">
      <c r="B43" s="82" t="s">
        <v>70</v>
      </c>
      <c r="C43" s="82"/>
      <c r="D43" s="82"/>
      <c r="E43" s="82"/>
      <c r="F43" s="82"/>
      <c r="G43" s="82"/>
      <c r="H43" s="85">
        <v>0</v>
      </c>
      <c r="I43" s="86">
        <f>+H43/$H$45</f>
        <v>0</v>
      </c>
      <c r="J43" s="31"/>
      <c r="K43" s="31"/>
      <c r="L43" s="87" t="s">
        <v>71</v>
      </c>
      <c r="M43" s="87"/>
      <c r="N43" s="87"/>
      <c r="O43" s="87"/>
      <c r="P43" s="87"/>
      <c r="Q43" s="87"/>
      <c r="R43" s="87"/>
      <c r="S43" s="88">
        <v>138</v>
      </c>
      <c r="T43" s="89">
        <f>+S43/$S$52</f>
        <v>3.1702274293590627E-2</v>
      </c>
    </row>
    <row r="44" spans="2:21" s="16" customFormat="1" ht="15" customHeight="1" thickBot="1" x14ac:dyDescent="0.25">
      <c r="B44" s="77" t="s">
        <v>26</v>
      </c>
      <c r="C44" s="77"/>
      <c r="D44" s="77"/>
      <c r="E44" s="77"/>
      <c r="F44" s="77"/>
      <c r="G44" s="77"/>
      <c r="H44" s="71">
        <v>115</v>
      </c>
      <c r="I44" s="72">
        <f>+H44/$H$45</f>
        <v>0.12921348314606743</v>
      </c>
      <c r="J44" s="77"/>
      <c r="K44" s="77"/>
      <c r="L44" s="77" t="s">
        <v>72</v>
      </c>
      <c r="M44" s="77"/>
      <c r="N44" s="77"/>
      <c r="O44" s="77"/>
      <c r="P44" s="77"/>
      <c r="Q44" s="77"/>
      <c r="R44" s="77"/>
      <c r="S44" s="32">
        <v>186</v>
      </c>
      <c r="T44" s="72">
        <f>+S44/$S$52</f>
        <v>4.2729152308752585E-2</v>
      </c>
    </row>
    <row r="45" spans="2:21" s="16" customFormat="1" ht="15" customHeight="1" x14ac:dyDescent="0.2">
      <c r="B45" s="173" t="s">
        <v>2</v>
      </c>
      <c r="C45" s="173"/>
      <c r="D45" s="173"/>
      <c r="E45" s="173"/>
      <c r="F45" s="173"/>
      <c r="G45" s="173"/>
      <c r="H45" s="90">
        <f>+SUM(H36:H44)</f>
        <v>890</v>
      </c>
      <c r="I45" s="91">
        <v>1</v>
      </c>
      <c r="J45" s="92"/>
      <c r="K45" s="92"/>
      <c r="L45" s="77" t="s">
        <v>73</v>
      </c>
      <c r="M45" s="77"/>
      <c r="N45" s="77"/>
      <c r="O45" s="77"/>
      <c r="P45" s="77"/>
      <c r="Q45" s="77"/>
      <c r="R45" s="77"/>
      <c r="S45" s="32">
        <v>1285</v>
      </c>
      <c r="T45" s="72">
        <f t="shared" ref="T45:T51" si="2">+S45/$S$52</f>
        <v>0.29519871353089822</v>
      </c>
    </row>
    <row r="46" spans="2:21" s="16" customFormat="1" ht="15" customHeight="1" x14ac:dyDescent="0.2">
      <c r="L46" s="31" t="s">
        <v>74</v>
      </c>
      <c r="M46" s="31"/>
      <c r="N46" s="31"/>
      <c r="O46" s="31"/>
      <c r="P46" s="31"/>
      <c r="Q46" s="31"/>
      <c r="R46" s="31"/>
      <c r="S46" s="32">
        <v>86</v>
      </c>
      <c r="T46" s="72">
        <f t="shared" si="2"/>
        <v>1.9756489777165175E-2</v>
      </c>
    </row>
    <row r="47" spans="2:21" s="16" customFormat="1" ht="15" customHeight="1" x14ac:dyDescent="0.2">
      <c r="B47" s="93"/>
      <c r="C47" s="93"/>
      <c r="D47" s="93"/>
      <c r="E47" s="93"/>
      <c r="G47" s="94"/>
      <c r="H47" s="94"/>
      <c r="I47" s="94"/>
      <c r="J47" s="94"/>
      <c r="K47" s="94"/>
      <c r="L47" s="31" t="s">
        <v>75</v>
      </c>
      <c r="M47" s="31"/>
      <c r="N47" s="31"/>
      <c r="O47" s="31"/>
      <c r="P47" s="31"/>
      <c r="Q47" s="31"/>
      <c r="R47" s="31"/>
      <c r="S47" s="32">
        <v>502</v>
      </c>
      <c r="T47" s="72">
        <f t="shared" si="2"/>
        <v>0.1153227659085688</v>
      </c>
    </row>
    <row r="48" spans="2:21" s="16" customFormat="1" ht="15" customHeight="1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31" t="s">
        <v>76</v>
      </c>
      <c r="M48" s="31"/>
      <c r="N48" s="31"/>
      <c r="O48" s="31"/>
      <c r="P48" s="31"/>
      <c r="Q48" s="31"/>
      <c r="R48" s="31"/>
      <c r="S48" s="32">
        <v>42</v>
      </c>
      <c r="T48" s="72">
        <f t="shared" si="2"/>
        <v>9.6485182632667123E-3</v>
      </c>
    </row>
    <row r="49" spans="1:21" s="16" customFormat="1" ht="1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31" t="s">
        <v>77</v>
      </c>
      <c r="M49" s="31"/>
      <c r="N49" s="31"/>
      <c r="O49" s="31"/>
      <c r="P49" s="31"/>
      <c r="Q49" s="31"/>
      <c r="R49" s="31"/>
      <c r="S49" s="32">
        <v>166</v>
      </c>
      <c r="T49" s="72">
        <f t="shared" si="2"/>
        <v>3.8134619802435099E-2</v>
      </c>
    </row>
    <row r="50" spans="1:21" s="16" customFormat="1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31" t="s">
        <v>78</v>
      </c>
      <c r="M50" s="31"/>
      <c r="N50" s="31"/>
      <c r="O50" s="31"/>
      <c r="P50" s="31"/>
      <c r="Q50" s="31"/>
      <c r="R50" s="31"/>
      <c r="S50" s="32">
        <v>561</v>
      </c>
      <c r="T50" s="72">
        <f t="shared" si="2"/>
        <v>0.12887663680220537</v>
      </c>
    </row>
    <row r="51" spans="1:21" s="16" customFormat="1" ht="15" customHeight="1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31" t="s">
        <v>26</v>
      </c>
      <c r="M51" s="31"/>
      <c r="N51" s="31"/>
      <c r="O51" s="31"/>
      <c r="P51" s="31"/>
      <c r="Q51" s="31"/>
      <c r="R51" s="31"/>
      <c r="S51" s="32">
        <v>167</v>
      </c>
      <c r="T51" s="72">
        <f t="shared" si="2"/>
        <v>3.8364346427750974E-2</v>
      </c>
    </row>
    <row r="52" spans="1:21" s="16" customFormat="1" ht="15" customHeight="1" x14ac:dyDescent="0.2">
      <c r="B52" s="93"/>
      <c r="C52" s="93"/>
      <c r="D52" s="93"/>
      <c r="E52" s="93"/>
      <c r="F52" s="93"/>
      <c r="L52" s="173" t="s">
        <v>2</v>
      </c>
      <c r="M52" s="173"/>
      <c r="N52" s="173"/>
      <c r="O52" s="173"/>
      <c r="P52" s="173"/>
      <c r="Q52" s="173"/>
      <c r="R52" s="173"/>
      <c r="S52" s="48">
        <f>+S36+S42</f>
        <v>4353</v>
      </c>
      <c r="T52" s="91">
        <v>1</v>
      </c>
    </row>
    <row r="53" spans="1:21" s="16" customFormat="1" ht="4.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22"/>
      <c r="M53" s="22"/>
      <c r="N53" s="22"/>
      <c r="O53" s="22"/>
      <c r="P53" s="22"/>
      <c r="Q53" s="22"/>
      <c r="R53" s="22"/>
      <c r="S53" s="95"/>
      <c r="T53" s="95"/>
    </row>
    <row r="54" spans="1:21" s="16" customFormat="1" ht="9.7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1" s="16" customFormat="1" ht="4.5" customHeight="1" x14ac:dyDescent="0.2">
      <c r="B55" s="97"/>
      <c r="C55" s="97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93"/>
      <c r="S55" s="93"/>
      <c r="T55" s="93"/>
      <c r="U55" s="93"/>
    </row>
    <row r="56" spans="1:21" s="16" customFormat="1" ht="18.75" customHeight="1" x14ac:dyDescent="0.2">
      <c r="B56" s="1" t="s">
        <v>79</v>
      </c>
      <c r="C56" s="17"/>
      <c r="D56" s="21"/>
      <c r="E56" s="21"/>
      <c r="F56" s="21"/>
      <c r="G56" s="21"/>
      <c r="H56" s="21"/>
      <c r="I56" s="21"/>
      <c r="L56" s="180"/>
      <c r="M56" s="180"/>
      <c r="N56" s="180"/>
      <c r="O56" s="180"/>
      <c r="P56" s="180"/>
      <c r="Q56" s="180"/>
    </row>
    <row r="57" spans="1:21" s="16" customFormat="1" ht="11.25" customHeight="1" thickBot="1" x14ac:dyDescent="0.25">
      <c r="B57" s="181" t="s">
        <v>27</v>
      </c>
      <c r="C57" s="181"/>
      <c r="D57" s="181"/>
      <c r="E57" s="182" t="s">
        <v>40</v>
      </c>
      <c r="F57" s="182"/>
      <c r="G57" s="181" t="s">
        <v>2</v>
      </c>
      <c r="H57" s="181" t="s">
        <v>5</v>
      </c>
      <c r="P57" s="93"/>
      <c r="Q57" s="93"/>
      <c r="R57" s="1"/>
    </row>
    <row r="58" spans="1:21" s="16" customFormat="1" ht="12.75" customHeight="1" x14ac:dyDescent="0.2">
      <c r="B58" s="181"/>
      <c r="C58" s="181"/>
      <c r="D58" s="181"/>
      <c r="E58" s="67" t="s">
        <v>41</v>
      </c>
      <c r="F58" s="67" t="s">
        <v>42</v>
      </c>
      <c r="G58" s="181"/>
      <c r="H58" s="181"/>
      <c r="P58" s="93"/>
      <c r="Q58" s="93"/>
      <c r="R58" s="1"/>
    </row>
    <row r="59" spans="1:21" s="16" customFormat="1" ht="13.5" customHeight="1" x14ac:dyDescent="0.2">
      <c r="B59" s="183" t="s">
        <v>80</v>
      </c>
      <c r="C59" s="183"/>
      <c r="D59" s="183"/>
      <c r="E59" s="32">
        <v>44</v>
      </c>
      <c r="F59" s="32">
        <v>35</v>
      </c>
      <c r="G59" s="32">
        <f>+E59+F59</f>
        <v>79</v>
      </c>
      <c r="H59" s="98">
        <f>+G59/$G$65</f>
        <v>1.5067709326721343E-2</v>
      </c>
      <c r="P59" s="99"/>
    </row>
    <row r="60" spans="1:21" s="16" customFormat="1" ht="13.5" customHeight="1" x14ac:dyDescent="0.2">
      <c r="B60" s="183" t="s">
        <v>81</v>
      </c>
      <c r="C60" s="183"/>
      <c r="D60" s="183"/>
      <c r="E60" s="32">
        <v>764</v>
      </c>
      <c r="F60" s="32">
        <v>323</v>
      </c>
      <c r="G60" s="32">
        <f t="shared" ref="G60:G64" si="3">+E60+F60</f>
        <v>1087</v>
      </c>
      <c r="H60" s="98">
        <f t="shared" ref="H60:H64" si="4">+G60/$G$65</f>
        <v>0.2073240511157734</v>
      </c>
      <c r="P60" s="100"/>
      <c r="Q60" s="100"/>
      <c r="R60" s="101"/>
      <c r="S60" s="101"/>
      <c r="T60" s="102"/>
      <c r="U60" s="103"/>
    </row>
    <row r="61" spans="1:21" s="16" customFormat="1" ht="13.5" customHeight="1" x14ac:dyDescent="0.2">
      <c r="B61" s="183" t="s">
        <v>82</v>
      </c>
      <c r="C61" s="183"/>
      <c r="D61" s="183"/>
      <c r="E61" s="32">
        <v>1031</v>
      </c>
      <c r="F61" s="32">
        <v>252</v>
      </c>
      <c r="G61" s="32">
        <f t="shared" si="3"/>
        <v>1283</v>
      </c>
      <c r="H61" s="98">
        <f t="shared" si="4"/>
        <v>0.24470722868586686</v>
      </c>
      <c r="P61" s="100"/>
      <c r="Q61" s="100"/>
      <c r="R61" s="101"/>
      <c r="S61" s="101"/>
      <c r="T61" s="102"/>
    </row>
    <row r="62" spans="1:21" s="16" customFormat="1" ht="13.5" customHeight="1" x14ac:dyDescent="0.2">
      <c r="B62" s="183" t="s">
        <v>83</v>
      </c>
      <c r="C62" s="183"/>
      <c r="D62" s="183"/>
      <c r="E62" s="32">
        <v>1609</v>
      </c>
      <c r="F62" s="32">
        <v>367</v>
      </c>
      <c r="G62" s="32">
        <f t="shared" si="3"/>
        <v>1976</v>
      </c>
      <c r="H62" s="98">
        <f t="shared" si="4"/>
        <v>0.37688346366584019</v>
      </c>
    </row>
    <row r="63" spans="1:21" s="16" customFormat="1" ht="13.5" customHeight="1" x14ac:dyDescent="0.2">
      <c r="B63" s="183" t="s">
        <v>84</v>
      </c>
      <c r="C63" s="183"/>
      <c r="D63" s="183"/>
      <c r="E63" s="32">
        <v>178</v>
      </c>
      <c r="F63" s="32">
        <v>74</v>
      </c>
      <c r="G63" s="32">
        <f t="shared" si="3"/>
        <v>252</v>
      </c>
      <c r="H63" s="98">
        <f t="shared" si="4"/>
        <v>4.8064085447263018E-2</v>
      </c>
      <c r="Q63" s="179"/>
      <c r="R63" s="179"/>
      <c r="S63" s="44"/>
      <c r="T63" s="44"/>
    </row>
    <row r="64" spans="1:21" s="16" customFormat="1" ht="13.5" customHeight="1" thickBot="1" x14ac:dyDescent="0.25">
      <c r="B64" s="183" t="s">
        <v>85</v>
      </c>
      <c r="C64" s="183"/>
      <c r="D64" s="183"/>
      <c r="E64" s="32">
        <v>415</v>
      </c>
      <c r="F64" s="32">
        <v>151</v>
      </c>
      <c r="G64" s="32">
        <f t="shared" si="3"/>
        <v>566</v>
      </c>
      <c r="H64" s="98">
        <f t="shared" si="4"/>
        <v>0.10795346175853519</v>
      </c>
      <c r="P64" s="104"/>
      <c r="Q64" s="105"/>
      <c r="R64" s="105"/>
      <c r="S64" s="105"/>
      <c r="T64" s="106"/>
    </row>
    <row r="65" spans="2:21" s="16" customFormat="1" ht="13.5" customHeight="1" x14ac:dyDescent="0.2">
      <c r="B65" s="173" t="s">
        <v>2</v>
      </c>
      <c r="C65" s="173"/>
      <c r="D65" s="173"/>
      <c r="E65" s="48">
        <f>SUM(E59:E64)</f>
        <v>4041</v>
      </c>
      <c r="F65" s="48">
        <f t="shared" ref="F65:G65" si="5">SUM(F59:F64)</f>
        <v>1202</v>
      </c>
      <c r="G65" s="48">
        <f t="shared" si="5"/>
        <v>5243</v>
      </c>
      <c r="H65" s="107">
        <v>1</v>
      </c>
      <c r="P65" s="104"/>
      <c r="Q65" s="105"/>
      <c r="R65" s="105"/>
      <c r="S65" s="105"/>
      <c r="T65" s="106"/>
    </row>
    <row r="66" spans="2:21" s="16" customFormat="1" ht="13.5" customHeight="1" x14ac:dyDescent="0.2">
      <c r="B66" s="184" t="s">
        <v>86</v>
      </c>
      <c r="C66" s="184"/>
      <c r="D66" s="184"/>
      <c r="E66" s="108">
        <f>+E65/G65</f>
        <v>0.7707419416364677</v>
      </c>
      <c r="F66" s="108">
        <f>+F65/G65</f>
        <v>0.22925805836353233</v>
      </c>
      <c r="G66" s="108">
        <f>+G65/G65</f>
        <v>1</v>
      </c>
      <c r="H66" s="108"/>
      <c r="P66" s="104"/>
      <c r="Q66" s="105"/>
      <c r="R66" s="105"/>
      <c r="S66" s="105"/>
      <c r="T66" s="106"/>
    </row>
    <row r="67" spans="2:21" s="16" customFormat="1" ht="15.75" customHeight="1" x14ac:dyDescent="0.2">
      <c r="B67" s="109"/>
      <c r="Q67" s="110"/>
      <c r="R67" s="105"/>
      <c r="S67" s="105"/>
      <c r="T67" s="106"/>
    </row>
    <row r="68" spans="2:21" s="16" customFormat="1" ht="15.75" customHeight="1" x14ac:dyDescent="0.2">
      <c r="B68" s="2" t="s">
        <v>87</v>
      </c>
      <c r="C68" s="2"/>
      <c r="D68" s="65"/>
      <c r="E68" s="65"/>
      <c r="F68" s="65"/>
      <c r="G68" s="65"/>
      <c r="H68" s="65"/>
      <c r="Q68" s="110"/>
      <c r="R68" s="105"/>
      <c r="S68" s="105"/>
      <c r="T68" s="106"/>
    </row>
    <row r="69" spans="2:21" s="16" customFormat="1" ht="12" customHeight="1" x14ac:dyDescent="0.2">
      <c r="B69" s="23" t="s">
        <v>88</v>
      </c>
      <c r="C69" s="23"/>
      <c r="D69" s="23"/>
      <c r="E69" s="23"/>
      <c r="F69" s="67" t="s">
        <v>55</v>
      </c>
      <c r="G69" s="67" t="s">
        <v>5</v>
      </c>
      <c r="I69" s="2" t="s">
        <v>89</v>
      </c>
      <c r="J69" s="1"/>
      <c r="K69" s="1"/>
      <c r="L69" s="65"/>
      <c r="M69" s="65"/>
      <c r="N69" s="65"/>
      <c r="O69" s="65"/>
      <c r="P69" s="65"/>
    </row>
    <row r="70" spans="2:21" s="16" customFormat="1" ht="12.75" customHeight="1" x14ac:dyDescent="0.2">
      <c r="B70" s="31" t="s">
        <v>90</v>
      </c>
      <c r="C70" s="31"/>
      <c r="D70" s="31"/>
      <c r="E70" s="31"/>
      <c r="F70" s="71">
        <v>132</v>
      </c>
      <c r="G70" s="72">
        <f>+F70/$F$85</f>
        <v>2.5176425710471104E-2</v>
      </c>
      <c r="I70" s="23" t="s">
        <v>91</v>
      </c>
      <c r="J70" s="23"/>
      <c r="K70" s="23"/>
      <c r="L70" s="23"/>
      <c r="M70" s="23"/>
      <c r="N70" s="67" t="s">
        <v>55</v>
      </c>
      <c r="O70" s="23"/>
      <c r="P70" s="67" t="s">
        <v>5</v>
      </c>
      <c r="S70" s="111"/>
      <c r="T70" s="111"/>
      <c r="U70" s="111"/>
    </row>
    <row r="71" spans="2:21" s="16" customFormat="1" ht="12.75" customHeight="1" x14ac:dyDescent="0.2">
      <c r="B71" s="31" t="s">
        <v>92</v>
      </c>
      <c r="C71" s="31"/>
      <c r="D71" s="31"/>
      <c r="E71" s="31"/>
      <c r="F71" s="71">
        <v>8</v>
      </c>
      <c r="G71" s="72">
        <f t="shared" ref="G71:G84" si="6">+F71/$F$85</f>
        <v>1.5258439824527943E-3</v>
      </c>
      <c r="I71" s="31" t="s">
        <v>93</v>
      </c>
      <c r="J71" s="31"/>
      <c r="K71" s="31"/>
      <c r="L71" s="31"/>
      <c r="M71" s="31"/>
      <c r="N71" s="32">
        <v>85</v>
      </c>
      <c r="O71" s="112"/>
      <c r="P71" s="72">
        <f>+N71/$N$76</f>
        <v>1.6212092313560938E-2</v>
      </c>
    </row>
    <row r="72" spans="2:21" s="16" customFormat="1" ht="12.75" customHeight="1" x14ac:dyDescent="0.2">
      <c r="B72" s="31" t="s">
        <v>94</v>
      </c>
      <c r="C72" s="31"/>
      <c r="D72" s="31"/>
      <c r="E72" s="31"/>
      <c r="F72" s="71">
        <v>204</v>
      </c>
      <c r="G72" s="72">
        <f t="shared" si="6"/>
        <v>3.8909021552546254E-2</v>
      </c>
      <c r="I72" s="31" t="s">
        <v>95</v>
      </c>
      <c r="J72" s="31"/>
      <c r="K72" s="31"/>
      <c r="L72" s="31"/>
      <c r="M72" s="31"/>
      <c r="N72" s="32">
        <v>0</v>
      </c>
      <c r="O72" s="112"/>
      <c r="P72" s="72">
        <f t="shared" ref="P72:P75" si="7">+N72/$N$76</f>
        <v>0</v>
      </c>
    </row>
    <row r="73" spans="2:21" s="16" customFormat="1" ht="12.75" customHeight="1" x14ac:dyDescent="0.2">
      <c r="B73" s="31" t="s">
        <v>96</v>
      </c>
      <c r="C73" s="31"/>
      <c r="D73" s="31"/>
      <c r="E73" s="31"/>
      <c r="F73" s="71">
        <v>0</v>
      </c>
      <c r="G73" s="72">
        <f t="shared" si="6"/>
        <v>0</v>
      </c>
      <c r="I73" s="31" t="s">
        <v>97</v>
      </c>
      <c r="J73" s="31"/>
      <c r="K73" s="31"/>
      <c r="L73" s="31"/>
      <c r="M73" s="31"/>
      <c r="N73" s="32">
        <v>1513</v>
      </c>
      <c r="O73" s="112"/>
      <c r="P73" s="72">
        <f t="shared" si="7"/>
        <v>0.28857524318138472</v>
      </c>
    </row>
    <row r="74" spans="2:21" s="16" customFormat="1" ht="12.75" customHeight="1" x14ac:dyDescent="0.2">
      <c r="B74" s="31" t="s">
        <v>98</v>
      </c>
      <c r="C74" s="31"/>
      <c r="D74" s="31"/>
      <c r="E74" s="113"/>
      <c r="F74" s="71">
        <v>2144</v>
      </c>
      <c r="G74" s="72">
        <f t="shared" si="6"/>
        <v>0.40892618729734886</v>
      </c>
      <c r="I74" s="31" t="s">
        <v>99</v>
      </c>
      <c r="J74" s="31"/>
      <c r="K74" s="31"/>
      <c r="L74" s="31"/>
      <c r="M74" s="31"/>
      <c r="N74" s="32">
        <v>2033</v>
      </c>
      <c r="O74" s="112"/>
      <c r="P74" s="72">
        <f t="shared" si="7"/>
        <v>0.38775510204081631</v>
      </c>
    </row>
    <row r="75" spans="2:21" s="16" customFormat="1" ht="12.75" customHeight="1" thickBot="1" x14ac:dyDescent="0.25">
      <c r="B75" s="31" t="s">
        <v>100</v>
      </c>
      <c r="C75" s="31"/>
      <c r="D75" s="31"/>
      <c r="E75" s="31"/>
      <c r="F75" s="71">
        <v>6</v>
      </c>
      <c r="G75" s="72">
        <f t="shared" si="6"/>
        <v>1.1443829868395957E-3</v>
      </c>
      <c r="I75" s="31" t="s">
        <v>101</v>
      </c>
      <c r="J75" s="31"/>
      <c r="K75" s="31"/>
      <c r="L75" s="31"/>
      <c r="M75" s="31"/>
      <c r="N75" s="32">
        <v>1612</v>
      </c>
      <c r="O75" s="112"/>
      <c r="P75" s="72">
        <f t="shared" si="7"/>
        <v>0.30745756246423805</v>
      </c>
    </row>
    <row r="76" spans="2:21" s="16" customFormat="1" ht="12.75" customHeight="1" x14ac:dyDescent="0.2">
      <c r="B76" s="31" t="s">
        <v>102</v>
      </c>
      <c r="C76" s="31"/>
      <c r="D76" s="31"/>
      <c r="E76" s="31"/>
      <c r="F76" s="71">
        <v>24</v>
      </c>
      <c r="G76" s="72">
        <f t="shared" si="6"/>
        <v>4.5775319473583828E-3</v>
      </c>
      <c r="I76" s="46" t="s">
        <v>2</v>
      </c>
      <c r="J76" s="46"/>
      <c r="K76" s="46"/>
      <c r="L76" s="46"/>
      <c r="M76" s="46"/>
      <c r="N76" s="48">
        <f>SUM(N71:N75)</f>
        <v>5243</v>
      </c>
      <c r="O76" s="46"/>
      <c r="P76" s="114">
        <f>+N76/N76</f>
        <v>1</v>
      </c>
    </row>
    <row r="77" spans="2:21" s="16" customFormat="1" ht="12.75" customHeight="1" x14ac:dyDescent="0.2">
      <c r="B77" s="31" t="s">
        <v>103</v>
      </c>
      <c r="C77" s="31"/>
      <c r="D77" s="31"/>
      <c r="E77" s="31"/>
      <c r="F77" s="71">
        <v>201</v>
      </c>
      <c r="G77" s="72">
        <f t="shared" si="6"/>
        <v>3.8336830059126456E-2</v>
      </c>
      <c r="I77" s="115" t="s">
        <v>104</v>
      </c>
    </row>
    <row r="78" spans="2:21" s="16" customFormat="1" ht="12.75" customHeight="1" x14ac:dyDescent="0.2">
      <c r="B78" s="31" t="s">
        <v>105</v>
      </c>
      <c r="C78" s="31"/>
      <c r="D78" s="31"/>
      <c r="E78" s="31"/>
      <c r="F78" s="71">
        <v>549</v>
      </c>
      <c r="G78" s="72">
        <f t="shared" si="6"/>
        <v>0.10471104329582301</v>
      </c>
      <c r="I78" s="115" t="s">
        <v>106</v>
      </c>
      <c r="J78" s="116"/>
      <c r="K78" s="116"/>
      <c r="L78" s="116"/>
      <c r="M78" s="116"/>
      <c r="N78" s="116"/>
      <c r="O78" s="22"/>
      <c r="P78" s="31"/>
      <c r="Q78" s="31"/>
      <c r="R78" s="31"/>
      <c r="S78" s="31"/>
      <c r="T78" s="31"/>
      <c r="U78" s="112"/>
    </row>
    <row r="79" spans="2:21" s="16" customFormat="1" ht="12.75" customHeight="1" x14ac:dyDescent="0.2">
      <c r="B79" s="31" t="s">
        <v>107</v>
      </c>
      <c r="C79" s="31"/>
      <c r="D79" s="31"/>
      <c r="E79" s="31"/>
      <c r="F79" s="71">
        <v>25</v>
      </c>
      <c r="G79" s="72">
        <f t="shared" si="6"/>
        <v>4.7682624451649818E-3</v>
      </c>
      <c r="I79" s="117"/>
      <c r="J79" s="117"/>
      <c r="K79" s="117"/>
      <c r="L79" s="117"/>
      <c r="M79" s="117"/>
      <c r="N79" s="117"/>
    </row>
    <row r="80" spans="2:21" s="16" customFormat="1" ht="12.75" customHeight="1" x14ac:dyDescent="0.2">
      <c r="B80" s="31" t="s">
        <v>108</v>
      </c>
      <c r="C80" s="31"/>
      <c r="D80" s="31"/>
      <c r="E80" s="31"/>
      <c r="F80" s="71">
        <v>17</v>
      </c>
      <c r="G80" s="72">
        <f t="shared" si="6"/>
        <v>3.2424184627121875E-3</v>
      </c>
      <c r="I80" s="117"/>
      <c r="J80" s="117"/>
      <c r="K80" s="117"/>
      <c r="L80" s="117"/>
      <c r="M80" s="117"/>
      <c r="N80" s="117"/>
      <c r="P80" s="31"/>
      <c r="Q80" s="31"/>
      <c r="R80" s="31"/>
      <c r="S80" s="31"/>
      <c r="T80" s="31"/>
      <c r="U80" s="112"/>
    </row>
    <row r="81" spans="2:21" s="16" customFormat="1" ht="12.75" customHeight="1" x14ac:dyDescent="0.2">
      <c r="B81" s="31" t="s">
        <v>109</v>
      </c>
      <c r="C81" s="31"/>
      <c r="D81" s="31"/>
      <c r="E81" s="31"/>
      <c r="F81" s="71">
        <v>3</v>
      </c>
      <c r="G81" s="72">
        <f t="shared" si="6"/>
        <v>5.7219149341979786E-4</v>
      </c>
      <c r="I81" s="117"/>
      <c r="J81" s="117"/>
      <c r="K81" s="117"/>
      <c r="L81" s="117"/>
      <c r="M81" s="117"/>
      <c r="N81" s="117"/>
      <c r="P81" s="31"/>
      <c r="Q81" s="31"/>
      <c r="R81" s="31"/>
      <c r="S81" s="31"/>
      <c r="T81" s="31"/>
      <c r="U81" s="112"/>
    </row>
    <row r="82" spans="2:21" s="16" customFormat="1" ht="12.75" customHeight="1" x14ac:dyDescent="0.2">
      <c r="B82" s="77" t="s">
        <v>110</v>
      </c>
      <c r="C82" s="77"/>
      <c r="D82" s="77"/>
      <c r="E82" s="77"/>
      <c r="F82" s="71">
        <v>1113</v>
      </c>
      <c r="G82" s="72">
        <f t="shared" si="6"/>
        <v>0.21228304405874499</v>
      </c>
      <c r="I82" s="117"/>
      <c r="J82" s="117"/>
      <c r="K82" s="117"/>
      <c r="L82" s="117"/>
      <c r="M82" s="117"/>
      <c r="N82" s="117"/>
      <c r="P82" s="77"/>
      <c r="Q82" s="77"/>
      <c r="R82" s="77"/>
      <c r="S82" s="77"/>
      <c r="T82" s="77"/>
      <c r="U82" s="112"/>
    </row>
    <row r="83" spans="2:21" s="16" customFormat="1" ht="12.75" customHeight="1" x14ac:dyDescent="0.2">
      <c r="B83" s="31" t="s">
        <v>26</v>
      </c>
      <c r="C83" s="31"/>
      <c r="D83" s="31"/>
      <c r="E83" s="31"/>
      <c r="F83" s="71">
        <v>140</v>
      </c>
      <c r="G83" s="72">
        <f t="shared" si="6"/>
        <v>2.67022696929239E-2</v>
      </c>
      <c r="I83" s="117"/>
      <c r="J83" s="117"/>
      <c r="K83" s="117"/>
      <c r="L83" s="117"/>
      <c r="M83" s="117"/>
      <c r="N83" s="117"/>
      <c r="P83" s="31"/>
      <c r="Q83" s="31"/>
      <c r="R83" s="31"/>
      <c r="S83" s="31"/>
      <c r="T83" s="31"/>
      <c r="U83" s="112"/>
    </row>
    <row r="84" spans="2:21" s="16" customFormat="1" ht="12.75" customHeight="1" thickBot="1" x14ac:dyDescent="0.25">
      <c r="B84" s="31" t="s">
        <v>85</v>
      </c>
      <c r="C84" s="31"/>
      <c r="D84" s="31"/>
      <c r="E84" s="31"/>
      <c r="F84" s="71">
        <v>677</v>
      </c>
      <c r="G84" s="72">
        <f t="shared" si="6"/>
        <v>0.1291245470150677</v>
      </c>
      <c r="I84" s="117"/>
      <c r="J84" s="117"/>
      <c r="K84" s="117"/>
      <c r="L84" s="117"/>
      <c r="M84" s="117"/>
      <c r="N84" s="117"/>
      <c r="P84" s="31"/>
      <c r="Q84" s="31"/>
      <c r="R84" s="31"/>
      <c r="S84" s="31"/>
      <c r="T84" s="31"/>
      <c r="U84" s="112"/>
    </row>
    <row r="85" spans="2:21" s="16" customFormat="1" ht="12.75" customHeight="1" x14ac:dyDescent="0.2">
      <c r="B85" s="118" t="s">
        <v>2</v>
      </c>
      <c r="C85" s="118"/>
      <c r="D85" s="118"/>
      <c r="E85" s="118"/>
      <c r="F85" s="48">
        <f>SUM(F70:F84)</f>
        <v>5243</v>
      </c>
      <c r="G85" s="114">
        <f>+F85/F85</f>
        <v>1</v>
      </c>
      <c r="I85" s="31"/>
      <c r="J85" s="31"/>
      <c r="K85" s="31"/>
      <c r="P85" s="31"/>
      <c r="Q85" s="31"/>
      <c r="R85" s="31"/>
      <c r="S85" s="31"/>
      <c r="T85" s="31"/>
      <c r="U85" s="112"/>
    </row>
    <row r="86" spans="2:21" s="16" customFormat="1" ht="4.5" customHeight="1" x14ac:dyDescent="0.2">
      <c r="I86" s="31"/>
      <c r="J86" s="31"/>
      <c r="K86" s="31"/>
      <c r="P86" s="183"/>
      <c r="Q86" s="183"/>
      <c r="R86" s="183"/>
      <c r="S86" s="183"/>
      <c r="T86" s="183"/>
      <c r="U86" s="112"/>
    </row>
    <row r="87" spans="2:21" s="16" customFormat="1" ht="6" customHeight="1" thickBot="1" x14ac:dyDescent="0.25">
      <c r="I87" s="31"/>
      <c r="J87" s="31"/>
      <c r="K87" s="31"/>
      <c r="P87" s="77"/>
      <c r="Q87" s="77"/>
      <c r="R87" s="77"/>
      <c r="S87" s="77"/>
      <c r="T87" s="77"/>
      <c r="U87" s="112"/>
    </row>
    <row r="88" spans="2:21" s="16" customFormat="1" ht="18.75" customHeight="1" x14ac:dyDescent="0.2">
      <c r="B88" s="119" t="s">
        <v>111</v>
      </c>
      <c r="C88" s="120"/>
      <c r="D88" s="120"/>
      <c r="E88" s="120"/>
      <c r="F88" s="120"/>
      <c r="G88" s="120"/>
      <c r="H88" s="120"/>
      <c r="I88" s="120"/>
      <c r="J88" s="120"/>
      <c r="K88" s="121"/>
      <c r="L88" s="122"/>
      <c r="M88" s="123"/>
      <c r="N88" s="22"/>
    </row>
    <row r="89" spans="2:21" s="16" customFormat="1" ht="15" customHeight="1" x14ac:dyDescent="0.2">
      <c r="B89" s="124" t="s">
        <v>45</v>
      </c>
      <c r="C89" s="23"/>
      <c r="D89" s="24" t="s">
        <v>55</v>
      </c>
      <c r="E89" s="24" t="s">
        <v>5</v>
      </c>
      <c r="G89" s="23" t="s">
        <v>112</v>
      </c>
      <c r="H89" s="23"/>
      <c r="I89" s="125" t="s">
        <v>55</v>
      </c>
      <c r="J89" s="67" t="s">
        <v>5</v>
      </c>
      <c r="K89" s="126"/>
      <c r="M89" s="22"/>
      <c r="N89" s="22"/>
    </row>
    <row r="90" spans="2:21" s="16" customFormat="1" ht="15" customHeight="1" x14ac:dyDescent="0.2">
      <c r="B90" s="127" t="s">
        <v>113</v>
      </c>
      <c r="C90" s="77"/>
      <c r="D90" s="32">
        <v>3731</v>
      </c>
      <c r="E90" s="72">
        <f t="shared" ref="E90:E115" si="8">+D90/$D$116</f>
        <v>0.7523694293204275</v>
      </c>
      <c r="G90" s="77" t="s">
        <v>114</v>
      </c>
      <c r="H90" s="77"/>
      <c r="I90" s="128">
        <v>13</v>
      </c>
      <c r="J90" s="72">
        <f t="shared" ref="J90:J107" si="9">+I90/$I$109</f>
        <v>0.15116279069767441</v>
      </c>
      <c r="K90" s="129"/>
      <c r="M90" s="22"/>
      <c r="N90" s="22"/>
    </row>
    <row r="91" spans="2:21" s="16" customFormat="1" ht="15" customHeight="1" x14ac:dyDescent="0.2">
      <c r="B91" s="130" t="s">
        <v>6</v>
      </c>
      <c r="C91" s="31"/>
      <c r="D91" s="32">
        <v>184</v>
      </c>
      <c r="E91" s="72">
        <f t="shared" si="8"/>
        <v>3.710425489009881E-2</v>
      </c>
      <c r="G91" s="16" t="s">
        <v>115</v>
      </c>
      <c r="I91" s="131">
        <v>1</v>
      </c>
      <c r="J91" s="72">
        <f t="shared" si="9"/>
        <v>1.1627906976744186E-2</v>
      </c>
      <c r="K91" s="129"/>
      <c r="L91" s="22"/>
      <c r="M91" s="132"/>
      <c r="N91" s="22"/>
    </row>
    <row r="92" spans="2:21" s="16" customFormat="1" ht="15" customHeight="1" x14ac:dyDescent="0.2">
      <c r="B92" s="130" t="s">
        <v>116</v>
      </c>
      <c r="C92" s="31"/>
      <c r="D92" s="32">
        <v>177</v>
      </c>
      <c r="E92" s="72">
        <f t="shared" si="8"/>
        <v>3.5692679975801569E-2</v>
      </c>
      <c r="G92" s="16" t="s">
        <v>117</v>
      </c>
      <c r="I92" s="131">
        <v>1</v>
      </c>
      <c r="J92" s="72">
        <f t="shared" si="9"/>
        <v>1.1627906976744186E-2</v>
      </c>
      <c r="K92" s="129"/>
      <c r="L92" s="22"/>
      <c r="M92" s="132"/>
      <c r="N92" s="22"/>
    </row>
    <row r="93" spans="2:21" s="16" customFormat="1" ht="15" customHeight="1" x14ac:dyDescent="0.2">
      <c r="B93" s="130" t="s">
        <v>9</v>
      </c>
      <c r="C93" s="31"/>
      <c r="D93" s="32">
        <v>124</v>
      </c>
      <c r="E93" s="72">
        <f t="shared" si="8"/>
        <v>2.5005041338979635E-2</v>
      </c>
      <c r="G93" s="16" t="s">
        <v>118</v>
      </c>
      <c r="I93" s="128">
        <v>3</v>
      </c>
      <c r="J93" s="72">
        <f t="shared" si="9"/>
        <v>3.4883720930232558E-2</v>
      </c>
      <c r="K93" s="129"/>
      <c r="L93" s="22"/>
      <c r="M93" s="132"/>
      <c r="N93" s="22"/>
    </row>
    <row r="94" spans="2:21" s="16" customFormat="1" ht="15" customHeight="1" x14ac:dyDescent="0.2">
      <c r="B94" s="127" t="s">
        <v>12</v>
      </c>
      <c r="C94" s="77"/>
      <c r="D94" s="32">
        <v>80</v>
      </c>
      <c r="E94" s="72">
        <f t="shared" si="8"/>
        <v>1.6132284734825569E-2</v>
      </c>
      <c r="G94" s="77" t="s">
        <v>119</v>
      </c>
      <c r="H94" s="77"/>
      <c r="I94" s="128">
        <v>3</v>
      </c>
      <c r="J94" s="72">
        <f t="shared" si="9"/>
        <v>3.4883720930232558E-2</v>
      </c>
      <c r="K94" s="129"/>
      <c r="L94" s="22"/>
      <c r="M94" s="132"/>
      <c r="N94" s="22"/>
    </row>
    <row r="95" spans="2:21" s="16" customFormat="1" ht="15" customHeight="1" x14ac:dyDescent="0.2">
      <c r="B95" s="130" t="s">
        <v>11</v>
      </c>
      <c r="C95" s="31"/>
      <c r="D95" s="32">
        <v>77</v>
      </c>
      <c r="E95" s="72">
        <f t="shared" si="8"/>
        <v>1.5527324057269611E-2</v>
      </c>
      <c r="G95" s="77" t="s">
        <v>120</v>
      </c>
      <c r="H95" s="77"/>
      <c r="I95" s="128">
        <v>10</v>
      </c>
      <c r="J95" s="72">
        <f t="shared" si="9"/>
        <v>0.11627906976744186</v>
      </c>
      <c r="K95" s="129"/>
      <c r="L95" s="22"/>
      <c r="M95" s="133"/>
      <c r="N95" s="22"/>
    </row>
    <row r="96" spans="2:21" s="16" customFormat="1" ht="15" customHeight="1" x14ac:dyDescent="0.2">
      <c r="B96" s="127" t="s">
        <v>13</v>
      </c>
      <c r="C96" s="77"/>
      <c r="D96" s="32">
        <v>75</v>
      </c>
      <c r="E96" s="72">
        <f t="shared" si="8"/>
        <v>1.5124016938898971E-2</v>
      </c>
      <c r="G96" s="77" t="s">
        <v>121</v>
      </c>
      <c r="H96" s="77"/>
      <c r="I96" s="128">
        <v>4</v>
      </c>
      <c r="J96" s="72">
        <f t="shared" si="9"/>
        <v>4.6511627906976744E-2</v>
      </c>
      <c r="K96" s="134"/>
      <c r="L96" s="22"/>
      <c r="M96" s="135"/>
      <c r="N96" s="22"/>
    </row>
    <row r="97" spans="2:14" s="16" customFormat="1" ht="15" customHeight="1" x14ac:dyDescent="0.2">
      <c r="B97" s="130" t="s">
        <v>122</v>
      </c>
      <c r="C97" s="31"/>
      <c r="D97" s="32">
        <v>74</v>
      </c>
      <c r="E97" s="72">
        <f t="shared" si="8"/>
        <v>1.4922363379713652E-2</v>
      </c>
      <c r="G97" s="135" t="s">
        <v>123</v>
      </c>
      <c r="H97" s="135"/>
      <c r="I97" s="136">
        <v>1</v>
      </c>
      <c r="J97" s="72">
        <f t="shared" si="9"/>
        <v>1.1627906976744186E-2</v>
      </c>
      <c r="K97" s="129"/>
      <c r="L97" s="22"/>
      <c r="M97" s="135"/>
      <c r="N97" s="22"/>
    </row>
    <row r="98" spans="2:14" s="16" customFormat="1" ht="15" customHeight="1" x14ac:dyDescent="0.2">
      <c r="B98" s="130" t="s">
        <v>8</v>
      </c>
      <c r="C98" s="31"/>
      <c r="D98" s="32">
        <v>57</v>
      </c>
      <c r="E98" s="72">
        <f t="shared" si="8"/>
        <v>1.1494252873563218E-2</v>
      </c>
      <c r="G98" s="77" t="s">
        <v>124</v>
      </c>
      <c r="H98" s="77"/>
      <c r="I98" s="128">
        <v>16</v>
      </c>
      <c r="J98" s="72">
        <f t="shared" si="9"/>
        <v>0.18604651162790697</v>
      </c>
      <c r="K98" s="129"/>
      <c r="L98" s="22"/>
      <c r="M98" s="135"/>
      <c r="N98" s="135"/>
    </row>
    <row r="99" spans="2:14" s="16" customFormat="1" ht="15" customHeight="1" x14ac:dyDescent="0.2">
      <c r="B99" s="130" t="s">
        <v>16</v>
      </c>
      <c r="C99" s="31"/>
      <c r="D99" s="32">
        <v>49</v>
      </c>
      <c r="E99" s="72">
        <f t="shared" si="8"/>
        <v>9.8810244000806617E-3</v>
      </c>
      <c r="G99" s="77" t="s">
        <v>125</v>
      </c>
      <c r="H99" s="77"/>
      <c r="I99" s="128">
        <v>11</v>
      </c>
      <c r="J99" s="72">
        <f t="shared" si="9"/>
        <v>0.12790697674418605</v>
      </c>
      <c r="K99" s="129"/>
      <c r="L99" s="22"/>
      <c r="M99" s="135"/>
      <c r="N99" s="77"/>
    </row>
    <row r="100" spans="2:14" s="16" customFormat="1" ht="15" customHeight="1" x14ac:dyDescent="0.2">
      <c r="B100" s="127" t="s">
        <v>126</v>
      </c>
      <c r="C100" s="77"/>
      <c r="D100" s="32">
        <v>40</v>
      </c>
      <c r="E100" s="72">
        <f t="shared" si="8"/>
        <v>8.0661423674127843E-3</v>
      </c>
      <c r="G100" s="16" t="s">
        <v>127</v>
      </c>
      <c r="I100" s="128">
        <v>2</v>
      </c>
      <c r="J100" s="72">
        <f t="shared" si="9"/>
        <v>2.3255813953488372E-2</v>
      </c>
      <c r="K100" s="129"/>
      <c r="L100" s="22"/>
      <c r="M100" s="137"/>
      <c r="N100" s="77"/>
    </row>
    <row r="101" spans="2:14" s="16" customFormat="1" ht="15" customHeight="1" x14ac:dyDescent="0.2">
      <c r="B101" s="127" t="s">
        <v>7</v>
      </c>
      <c r="C101" s="77"/>
      <c r="D101" s="32">
        <v>38</v>
      </c>
      <c r="E101" s="72">
        <f t="shared" si="8"/>
        <v>7.6628352490421452E-3</v>
      </c>
      <c r="G101" s="16" t="s">
        <v>128</v>
      </c>
      <c r="I101" s="3">
        <v>1</v>
      </c>
      <c r="J101" s="72">
        <f t="shared" si="9"/>
        <v>1.1627906976744186E-2</v>
      </c>
      <c r="K101" s="129"/>
      <c r="L101" s="22"/>
      <c r="M101" s="132"/>
      <c r="N101" s="77"/>
    </row>
    <row r="102" spans="2:14" s="16" customFormat="1" ht="15" customHeight="1" x14ac:dyDescent="0.2">
      <c r="B102" s="130" t="s">
        <v>129</v>
      </c>
      <c r="C102" s="31"/>
      <c r="D102" s="32">
        <v>36</v>
      </c>
      <c r="E102" s="72">
        <f t="shared" si="8"/>
        <v>7.2595281306715061E-3</v>
      </c>
      <c r="G102" s="16" t="s">
        <v>130</v>
      </c>
      <c r="I102" s="3">
        <v>2</v>
      </c>
      <c r="J102" s="72">
        <f t="shared" si="9"/>
        <v>2.3255813953488372E-2</v>
      </c>
      <c r="K102" s="138"/>
      <c r="L102" s="22"/>
      <c r="M102" s="132"/>
      <c r="N102" s="77"/>
    </row>
    <row r="103" spans="2:14" s="16" customFormat="1" ht="15" customHeight="1" x14ac:dyDescent="0.2">
      <c r="B103" s="130" t="s">
        <v>10</v>
      </c>
      <c r="C103" s="31"/>
      <c r="D103" s="32">
        <v>30</v>
      </c>
      <c r="E103" s="72">
        <f t="shared" si="8"/>
        <v>6.0496067755595887E-3</v>
      </c>
      <c r="G103" s="77" t="s">
        <v>131</v>
      </c>
      <c r="H103" s="77"/>
      <c r="I103" s="128">
        <v>5</v>
      </c>
      <c r="J103" s="72">
        <f t="shared" si="9"/>
        <v>5.8139534883720929E-2</v>
      </c>
      <c r="K103" s="139"/>
      <c r="L103" s="22"/>
      <c r="M103" s="132"/>
      <c r="N103" s="77"/>
    </row>
    <row r="104" spans="2:14" s="16" customFormat="1" ht="15" customHeight="1" x14ac:dyDescent="0.2">
      <c r="B104" s="130" t="s">
        <v>15</v>
      </c>
      <c r="C104" s="31"/>
      <c r="D104" s="32">
        <v>30</v>
      </c>
      <c r="E104" s="72">
        <f t="shared" si="8"/>
        <v>6.0496067755595887E-3</v>
      </c>
      <c r="G104" s="16" t="s">
        <v>132</v>
      </c>
      <c r="I104" s="131">
        <v>4</v>
      </c>
      <c r="J104" s="72">
        <f t="shared" si="9"/>
        <v>4.6511627906976744E-2</v>
      </c>
      <c r="K104" s="139"/>
      <c r="L104" s="22"/>
      <c r="M104" s="132"/>
      <c r="N104" s="135"/>
    </row>
    <row r="105" spans="2:14" s="16" customFormat="1" ht="15" customHeight="1" x14ac:dyDescent="0.2">
      <c r="B105" s="127" t="s">
        <v>14</v>
      </c>
      <c r="C105" s="77"/>
      <c r="D105" s="32">
        <v>30</v>
      </c>
      <c r="E105" s="72">
        <f t="shared" si="8"/>
        <v>6.0496067755595887E-3</v>
      </c>
      <c r="G105" s="16" t="s">
        <v>133</v>
      </c>
      <c r="I105" s="131">
        <v>2</v>
      </c>
      <c r="J105" s="72">
        <f t="shared" si="9"/>
        <v>2.3255813953488372E-2</v>
      </c>
      <c r="K105" s="140"/>
      <c r="L105" s="22"/>
      <c r="M105" s="132"/>
      <c r="N105" s="135"/>
    </row>
    <row r="106" spans="2:14" s="16" customFormat="1" ht="15" customHeight="1" x14ac:dyDescent="0.2">
      <c r="B106" s="127" t="s">
        <v>17</v>
      </c>
      <c r="C106" s="77"/>
      <c r="D106" s="32">
        <v>25</v>
      </c>
      <c r="E106" s="72">
        <f t="shared" si="8"/>
        <v>5.0413389796329904E-3</v>
      </c>
      <c r="G106" s="16" t="s">
        <v>134</v>
      </c>
      <c r="I106" s="131">
        <v>1</v>
      </c>
      <c r="J106" s="72">
        <f t="shared" si="9"/>
        <v>1.1627906976744186E-2</v>
      </c>
      <c r="K106" s="140"/>
      <c r="L106" s="22"/>
      <c r="M106" s="133"/>
      <c r="N106" s="135"/>
    </row>
    <row r="107" spans="2:14" s="16" customFormat="1" ht="15" customHeight="1" x14ac:dyDescent="0.2">
      <c r="B107" s="130" t="s">
        <v>21</v>
      </c>
      <c r="C107" s="31"/>
      <c r="D107" s="32">
        <v>16</v>
      </c>
      <c r="E107" s="72">
        <f t="shared" si="8"/>
        <v>3.2264569469651139E-3</v>
      </c>
      <c r="G107" s="16" t="s">
        <v>135</v>
      </c>
      <c r="I107" s="131">
        <v>1</v>
      </c>
      <c r="J107" s="72">
        <f t="shared" si="9"/>
        <v>1.1627906976744186E-2</v>
      </c>
      <c r="K107" s="141"/>
      <c r="L107" s="22"/>
      <c r="M107" s="135"/>
      <c r="N107" s="135"/>
    </row>
    <row r="108" spans="2:14" s="16" customFormat="1" ht="15" customHeight="1" thickBot="1" x14ac:dyDescent="0.25">
      <c r="B108" s="127" t="s">
        <v>24</v>
      </c>
      <c r="C108" s="77"/>
      <c r="D108" s="32">
        <v>16</v>
      </c>
      <c r="E108" s="72">
        <f t="shared" si="8"/>
        <v>3.2264569469651139E-3</v>
      </c>
      <c r="G108" s="77" t="s">
        <v>136</v>
      </c>
      <c r="H108" s="77"/>
      <c r="I108" s="128">
        <v>5</v>
      </c>
      <c r="J108" s="72">
        <f>+I108/$I$109</f>
        <v>5.8139534883720929E-2</v>
      </c>
      <c r="K108" s="141"/>
      <c r="L108" s="22"/>
      <c r="M108" s="135"/>
      <c r="N108" s="135"/>
    </row>
    <row r="109" spans="2:14" s="16" customFormat="1" ht="15" customHeight="1" x14ac:dyDescent="0.2">
      <c r="B109" s="127" t="s">
        <v>19</v>
      </c>
      <c r="C109" s="77"/>
      <c r="D109" s="32">
        <v>13</v>
      </c>
      <c r="E109" s="72">
        <f t="shared" si="8"/>
        <v>2.6214962694091552E-3</v>
      </c>
      <c r="G109" s="118" t="s">
        <v>2</v>
      </c>
      <c r="H109" s="118"/>
      <c r="I109" s="118">
        <f>SUM(I90:I108)</f>
        <v>86</v>
      </c>
      <c r="J109" s="114">
        <f>+I109/I109</f>
        <v>1</v>
      </c>
      <c r="K109" s="141"/>
      <c r="L109" s="22"/>
      <c r="M109" s="135"/>
      <c r="N109" s="135"/>
    </row>
    <row r="110" spans="2:14" s="16" customFormat="1" ht="15" customHeight="1" thickBot="1" x14ac:dyDescent="0.25">
      <c r="B110" s="127" t="s">
        <v>22</v>
      </c>
      <c r="C110" s="77"/>
      <c r="D110" s="32">
        <v>12</v>
      </c>
      <c r="E110" s="72">
        <f t="shared" si="8"/>
        <v>2.4198427102238356E-3</v>
      </c>
      <c r="K110" s="141"/>
      <c r="L110" s="22"/>
      <c r="M110" s="135"/>
      <c r="N110" s="135"/>
    </row>
    <row r="111" spans="2:14" s="16" customFormat="1" ht="15" customHeight="1" x14ac:dyDescent="0.2">
      <c r="B111" s="127" t="s">
        <v>137</v>
      </c>
      <c r="C111" s="77"/>
      <c r="D111" s="32">
        <v>12</v>
      </c>
      <c r="E111" s="72">
        <f t="shared" si="8"/>
        <v>2.4198427102238356E-3</v>
      </c>
      <c r="G111" s="142" t="s">
        <v>138</v>
      </c>
      <c r="H111" s="143"/>
      <c r="I111" s="143"/>
      <c r="J111" s="144"/>
      <c r="K111" s="145"/>
      <c r="L111" s="22"/>
      <c r="M111" s="135"/>
      <c r="N111" s="135"/>
    </row>
    <row r="112" spans="2:14" s="16" customFormat="1" ht="15" customHeight="1" x14ac:dyDescent="0.2">
      <c r="B112" s="127" t="s">
        <v>20</v>
      </c>
      <c r="C112" s="77"/>
      <c r="D112" s="32">
        <v>11</v>
      </c>
      <c r="E112" s="72">
        <f t="shared" si="8"/>
        <v>2.2181891510385156E-3</v>
      </c>
      <c r="G112" s="124" t="s">
        <v>139</v>
      </c>
      <c r="H112" s="23"/>
      <c r="I112" s="67" t="s">
        <v>55</v>
      </c>
      <c r="J112" s="67" t="s">
        <v>5</v>
      </c>
      <c r="K112" s="141"/>
      <c r="L112" s="22"/>
      <c r="M112" s="135"/>
      <c r="N112" s="135"/>
    </row>
    <row r="113" spans="2:17" s="16" customFormat="1" ht="15" customHeight="1" x14ac:dyDescent="0.2">
      <c r="B113" s="130" t="s">
        <v>23</v>
      </c>
      <c r="C113" s="31"/>
      <c r="D113" s="32">
        <v>10</v>
      </c>
      <c r="E113" s="72">
        <f t="shared" si="8"/>
        <v>2.0165355918531961E-3</v>
      </c>
      <c r="G113" s="146" t="s">
        <v>140</v>
      </c>
      <c r="H113" s="147"/>
      <c r="I113" s="148">
        <f>+D116</f>
        <v>4959</v>
      </c>
      <c r="J113" s="149">
        <f>+I113/$I$116</f>
        <v>0.94583253862292582</v>
      </c>
      <c r="K113" s="140"/>
      <c r="L113" s="22"/>
      <c r="M113" s="22"/>
      <c r="N113" s="135"/>
    </row>
    <row r="114" spans="2:17" s="16" customFormat="1" ht="15" customHeight="1" x14ac:dyDescent="0.2">
      <c r="B114" s="130" t="s">
        <v>18</v>
      </c>
      <c r="C114" s="31"/>
      <c r="D114" s="32">
        <v>7</v>
      </c>
      <c r="E114" s="72">
        <f t="shared" si="8"/>
        <v>1.4115749142972374E-3</v>
      </c>
      <c r="G114" s="146" t="s">
        <v>112</v>
      </c>
      <c r="H114" s="147"/>
      <c r="I114" s="148">
        <f>+I109</f>
        <v>86</v>
      </c>
      <c r="J114" s="149">
        <f>+I114/$I$116</f>
        <v>1.6402822811367537E-2</v>
      </c>
      <c r="K114" s="140"/>
      <c r="L114" s="22"/>
      <c r="M114" s="22"/>
      <c r="N114" s="22"/>
    </row>
    <row r="115" spans="2:17" s="16" customFormat="1" ht="15" customHeight="1" thickBot="1" x14ac:dyDescent="0.25">
      <c r="B115" s="127" t="s">
        <v>25</v>
      </c>
      <c r="C115" s="77"/>
      <c r="D115" s="32">
        <v>5</v>
      </c>
      <c r="E115" s="72">
        <f t="shared" si="8"/>
        <v>1.008267795926598E-3</v>
      </c>
      <c r="G115" s="146" t="s">
        <v>85</v>
      </c>
      <c r="H115" s="147"/>
      <c r="I115" s="148">
        <v>198</v>
      </c>
      <c r="J115" s="149">
        <f>+I115/$I$116</f>
        <v>3.7764638565706658E-2</v>
      </c>
      <c r="K115" s="139"/>
      <c r="L115" s="22"/>
      <c r="M115" s="22"/>
      <c r="N115" s="22"/>
    </row>
    <row r="116" spans="2:17" s="16" customFormat="1" ht="15" customHeight="1" thickBot="1" x14ac:dyDescent="0.25">
      <c r="B116" s="150" t="s">
        <v>2</v>
      </c>
      <c r="C116" s="118"/>
      <c r="D116" s="48">
        <f>SUM(D90:D115)</f>
        <v>4959</v>
      </c>
      <c r="E116" s="114">
        <f>+D116/D116</f>
        <v>1</v>
      </c>
      <c r="F116" s="22"/>
      <c r="G116" s="151" t="s">
        <v>2</v>
      </c>
      <c r="H116" s="152"/>
      <c r="I116" s="153">
        <f>SUM(I113:I115)</f>
        <v>5243</v>
      </c>
      <c r="J116" s="154">
        <f>+I116/I116</f>
        <v>1</v>
      </c>
      <c r="K116" s="139"/>
      <c r="L116" s="22"/>
      <c r="M116" s="22"/>
      <c r="N116" s="22"/>
    </row>
    <row r="117" spans="2:17" s="16" customFormat="1" ht="9.75" customHeight="1" x14ac:dyDescent="0.2">
      <c r="B117" s="155" t="s">
        <v>141</v>
      </c>
      <c r="C117" s="22"/>
      <c r="D117" s="22"/>
      <c r="E117" s="22"/>
      <c r="F117" s="22"/>
      <c r="K117" s="139"/>
    </row>
    <row r="118" spans="2:17" s="16" customFormat="1" ht="9.75" customHeight="1" x14ac:dyDescent="0.2">
      <c r="B118" s="155" t="s">
        <v>142</v>
      </c>
      <c r="C118" s="22"/>
      <c r="D118" s="22"/>
      <c r="E118" s="22"/>
      <c r="F118" s="22"/>
      <c r="G118" s="22"/>
      <c r="H118" s="22"/>
      <c r="I118" s="22"/>
      <c r="J118" s="22"/>
      <c r="K118" s="139"/>
    </row>
    <row r="119" spans="2:17" s="16" customFormat="1" ht="12" customHeight="1" thickBot="1" x14ac:dyDescent="0.25">
      <c r="B119" s="156" t="s">
        <v>143</v>
      </c>
      <c r="C119" s="157"/>
      <c r="D119" s="157"/>
      <c r="E119" s="157"/>
      <c r="F119" s="157"/>
      <c r="G119" s="157"/>
      <c r="H119" s="157"/>
      <c r="I119" s="157"/>
      <c r="J119" s="157"/>
      <c r="K119" s="139"/>
    </row>
    <row r="120" spans="2:17" s="16" customFormat="1" ht="15.75" customHeight="1" thickBot="1" x14ac:dyDescent="0.25"/>
    <row r="121" spans="2:17" s="16" customFormat="1" ht="15.75" customHeight="1" x14ac:dyDescent="0.2">
      <c r="B121" s="158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60"/>
    </row>
    <row r="122" spans="2:17" s="16" customFormat="1" ht="15.75" customHeight="1" x14ac:dyDescent="0.2">
      <c r="B122" s="140"/>
      <c r="C122" s="122" t="s">
        <v>144</v>
      </c>
      <c r="D122" s="18"/>
      <c r="E122" s="161"/>
      <c r="F122" s="135"/>
      <c r="G122" s="135"/>
      <c r="H122" s="22"/>
      <c r="I122" s="22"/>
      <c r="J122" s="22"/>
      <c r="K122" s="22"/>
      <c r="L122" s="22"/>
      <c r="M122" s="22"/>
      <c r="N122" s="22"/>
      <c r="O122" s="22"/>
      <c r="P122" s="22"/>
      <c r="Q122" s="162"/>
    </row>
    <row r="123" spans="2:17" s="16" customFormat="1" ht="15.75" customHeight="1" thickBot="1" x14ac:dyDescent="0.25">
      <c r="B123" s="127"/>
      <c r="C123" s="21"/>
      <c r="D123" s="21"/>
      <c r="E123" s="21"/>
      <c r="F123" s="135"/>
      <c r="G123" s="135"/>
      <c r="H123" s="22"/>
      <c r="I123" s="22"/>
      <c r="J123" s="22"/>
      <c r="K123" s="22"/>
      <c r="L123" s="22"/>
      <c r="M123" s="22"/>
      <c r="N123" s="22"/>
      <c r="O123" s="22"/>
      <c r="P123" s="22"/>
      <c r="Q123" s="162"/>
    </row>
    <row r="124" spans="2:17" s="16" customFormat="1" ht="15.75" customHeight="1" thickTop="1" x14ac:dyDescent="0.2">
      <c r="B124" s="127"/>
      <c r="C124" s="181" t="s">
        <v>28</v>
      </c>
      <c r="D124" s="185" t="s">
        <v>3</v>
      </c>
      <c r="E124" s="186"/>
      <c r="F124" s="187" t="s">
        <v>145</v>
      </c>
      <c r="G124" s="135"/>
      <c r="H124" s="22"/>
      <c r="I124" s="22"/>
      <c r="J124" s="22"/>
      <c r="K124" s="22"/>
      <c r="L124" s="22"/>
      <c r="M124" s="22"/>
      <c r="N124" s="22"/>
      <c r="O124" s="22"/>
      <c r="P124" s="22"/>
      <c r="Q124" s="162"/>
    </row>
    <row r="125" spans="2:17" s="16" customFormat="1" ht="15.75" customHeight="1" x14ac:dyDescent="0.2">
      <c r="B125" s="127"/>
      <c r="C125" s="181"/>
      <c r="D125" s="25">
        <v>2018</v>
      </c>
      <c r="E125" s="25">
        <v>2019</v>
      </c>
      <c r="F125" s="188"/>
      <c r="G125" s="135"/>
      <c r="H125" s="22"/>
      <c r="I125" s="22"/>
      <c r="J125" s="22"/>
      <c r="K125" s="22"/>
      <c r="L125" s="22"/>
      <c r="M125" s="22"/>
      <c r="N125" s="22"/>
      <c r="O125" s="22"/>
      <c r="P125" s="22"/>
      <c r="Q125" s="162"/>
    </row>
    <row r="126" spans="2:17" s="16" customFormat="1" ht="15.75" customHeight="1" x14ac:dyDescent="0.2">
      <c r="B126" s="127"/>
      <c r="C126" s="163" t="s">
        <v>29</v>
      </c>
      <c r="D126" s="164">
        <v>211</v>
      </c>
      <c r="E126" s="164">
        <v>450</v>
      </c>
      <c r="F126" s="165">
        <f t="shared" ref="F126:F136" si="10">+(E126/D126)-1</f>
        <v>1.1327014218009479</v>
      </c>
      <c r="G126" s="135"/>
      <c r="H126" s="22"/>
      <c r="I126" s="22"/>
      <c r="J126" s="22"/>
      <c r="K126" s="22"/>
      <c r="L126" s="22"/>
      <c r="M126" s="22"/>
      <c r="N126" s="22"/>
      <c r="O126" s="22"/>
      <c r="P126" s="22"/>
      <c r="Q126" s="162"/>
    </row>
    <row r="127" spans="2:17" s="16" customFormat="1" ht="15.75" customHeight="1" x14ac:dyDescent="0.2">
      <c r="B127" s="127"/>
      <c r="C127" s="163" t="s">
        <v>30</v>
      </c>
      <c r="D127" s="164">
        <v>248</v>
      </c>
      <c r="E127" s="164">
        <v>367</v>
      </c>
      <c r="F127" s="165">
        <f t="shared" si="10"/>
        <v>0.47983870967741926</v>
      </c>
      <c r="G127" s="135"/>
      <c r="H127" s="22"/>
      <c r="I127" s="22"/>
      <c r="J127" s="22"/>
      <c r="K127" s="22"/>
      <c r="L127" s="22"/>
      <c r="M127" s="22"/>
      <c r="N127" s="22"/>
      <c r="O127" s="22"/>
      <c r="P127" s="22"/>
      <c r="Q127" s="162"/>
    </row>
    <row r="128" spans="2:17" s="16" customFormat="1" ht="15.75" customHeight="1" x14ac:dyDescent="0.2">
      <c r="B128" s="140"/>
      <c r="C128" s="163" t="s">
        <v>31</v>
      </c>
      <c r="D128" s="164">
        <v>301</v>
      </c>
      <c r="E128" s="164">
        <v>602</v>
      </c>
      <c r="F128" s="165">
        <f t="shared" si="10"/>
        <v>1</v>
      </c>
      <c r="G128" s="135"/>
      <c r="H128" s="22"/>
      <c r="I128" s="22"/>
      <c r="J128" s="22"/>
      <c r="K128" s="22"/>
      <c r="L128" s="22"/>
      <c r="M128" s="22"/>
      <c r="N128" s="22"/>
      <c r="O128" s="22"/>
      <c r="P128" s="22"/>
      <c r="Q128" s="162"/>
    </row>
    <row r="129" spans="2:23" s="16" customFormat="1" ht="18" customHeight="1" x14ac:dyDescent="0.2">
      <c r="B129" s="140"/>
      <c r="C129" s="163" t="s">
        <v>32</v>
      </c>
      <c r="D129" s="164">
        <v>372</v>
      </c>
      <c r="E129" s="164">
        <v>639</v>
      </c>
      <c r="F129" s="165">
        <f t="shared" si="10"/>
        <v>0.717741935483871</v>
      </c>
      <c r="G129" s="135"/>
      <c r="H129" s="22"/>
      <c r="I129" s="22"/>
      <c r="J129" s="22"/>
      <c r="K129" s="22"/>
      <c r="L129" s="22"/>
      <c r="M129" s="22"/>
      <c r="N129" s="22"/>
      <c r="O129" s="22"/>
      <c r="P129" s="22"/>
      <c r="Q129" s="162"/>
    </row>
    <row r="130" spans="2:23" s="16" customFormat="1" ht="18" customHeight="1" x14ac:dyDescent="0.2">
      <c r="B130" s="140"/>
      <c r="C130" s="163" t="s">
        <v>33</v>
      </c>
      <c r="D130" s="164">
        <v>374</v>
      </c>
      <c r="E130" s="164">
        <v>563</v>
      </c>
      <c r="F130" s="165">
        <f t="shared" si="10"/>
        <v>0.50534759358288772</v>
      </c>
      <c r="G130" s="135"/>
      <c r="H130" s="22"/>
      <c r="I130" s="22"/>
      <c r="J130" s="22"/>
      <c r="K130" s="22"/>
      <c r="L130" s="22"/>
      <c r="M130" s="22"/>
      <c r="N130" s="22"/>
      <c r="O130" s="22"/>
      <c r="P130" s="22"/>
      <c r="Q130" s="162"/>
    </row>
    <row r="131" spans="2:23" s="16" customFormat="1" ht="18" customHeight="1" x14ac:dyDescent="0.2">
      <c r="B131" s="140"/>
      <c r="C131" s="163" t="s">
        <v>34</v>
      </c>
      <c r="D131" s="164">
        <v>361</v>
      </c>
      <c r="E131" s="164">
        <v>441</v>
      </c>
      <c r="F131" s="165">
        <f t="shared" si="10"/>
        <v>0.22160664819944609</v>
      </c>
      <c r="G131" s="135"/>
      <c r="H131" s="22"/>
      <c r="I131" s="22"/>
      <c r="J131" s="22"/>
      <c r="K131" s="22"/>
      <c r="L131" s="22"/>
      <c r="M131" s="22"/>
      <c r="N131" s="22"/>
      <c r="O131" s="22"/>
      <c r="P131" s="22"/>
      <c r="Q131" s="162"/>
    </row>
    <row r="132" spans="2:23" s="16" customFormat="1" ht="18" customHeight="1" x14ac:dyDescent="0.2">
      <c r="B132" s="140"/>
      <c r="C132" s="163" t="s">
        <v>35</v>
      </c>
      <c r="D132" s="164">
        <v>392</v>
      </c>
      <c r="E132" s="164">
        <v>454</v>
      </c>
      <c r="F132" s="165">
        <f t="shared" si="10"/>
        <v>0.15816326530612246</v>
      </c>
      <c r="G132" s="135"/>
      <c r="H132" s="22"/>
      <c r="I132" s="22"/>
      <c r="J132" s="22"/>
      <c r="K132" s="22"/>
      <c r="L132" s="22"/>
      <c r="M132" s="22"/>
      <c r="N132" s="22"/>
      <c r="O132" s="22"/>
      <c r="P132" s="22"/>
      <c r="Q132" s="162"/>
    </row>
    <row r="133" spans="2:23" s="16" customFormat="1" ht="18" customHeight="1" x14ac:dyDescent="0.2">
      <c r="B133" s="140"/>
      <c r="C133" s="163" t="s">
        <v>36</v>
      </c>
      <c r="D133" s="164">
        <v>361</v>
      </c>
      <c r="E133" s="164">
        <v>432</v>
      </c>
      <c r="F133" s="165">
        <f t="shared" si="10"/>
        <v>0.19667590027700821</v>
      </c>
      <c r="G133" s="135"/>
      <c r="H133" s="22"/>
      <c r="I133" s="22"/>
      <c r="J133" s="22"/>
      <c r="K133" s="22"/>
      <c r="L133" s="22"/>
      <c r="M133" s="22"/>
      <c r="N133" s="22"/>
      <c r="O133" s="22"/>
      <c r="P133" s="22"/>
      <c r="Q133" s="162"/>
    </row>
    <row r="134" spans="2:23" s="16" customFormat="1" ht="18" customHeight="1" x14ac:dyDescent="0.2">
      <c r="B134" s="140"/>
      <c r="C134" s="163" t="s">
        <v>48</v>
      </c>
      <c r="D134" s="164">
        <v>384</v>
      </c>
      <c r="E134" s="164">
        <v>397</v>
      </c>
      <c r="F134" s="165">
        <f t="shared" si="10"/>
        <v>3.3854166666666741E-2</v>
      </c>
      <c r="G134" s="135"/>
      <c r="H134" s="22"/>
      <c r="I134" s="22"/>
      <c r="J134" s="22"/>
      <c r="K134" s="22"/>
      <c r="L134" s="22"/>
      <c r="M134" s="22"/>
      <c r="N134" s="22"/>
      <c r="O134" s="22"/>
      <c r="P134" s="22"/>
      <c r="Q134" s="162"/>
    </row>
    <row r="135" spans="2:23" s="16" customFormat="1" ht="18" customHeight="1" x14ac:dyDescent="0.2">
      <c r="B135" s="140"/>
      <c r="C135" s="163" t="s">
        <v>37</v>
      </c>
      <c r="D135" s="164">
        <v>468</v>
      </c>
      <c r="E135" s="164">
        <v>410</v>
      </c>
      <c r="F135" s="165">
        <f t="shared" si="10"/>
        <v>-0.12393162393162394</v>
      </c>
      <c r="G135" s="135"/>
      <c r="H135" s="22"/>
      <c r="I135" s="22"/>
      <c r="J135" s="22"/>
      <c r="K135" s="22"/>
      <c r="L135" s="22"/>
      <c r="M135" s="22"/>
      <c r="N135" s="22"/>
      <c r="O135" s="22"/>
      <c r="P135" s="22"/>
      <c r="Q135" s="162"/>
    </row>
    <row r="136" spans="2:23" s="16" customFormat="1" ht="18" customHeight="1" x14ac:dyDescent="0.2">
      <c r="B136" s="140"/>
      <c r="C136" s="163" t="s">
        <v>38</v>
      </c>
      <c r="D136" s="164">
        <v>334</v>
      </c>
      <c r="E136" s="164">
        <v>488</v>
      </c>
      <c r="F136" s="165">
        <f t="shared" si="10"/>
        <v>0.46107784431137722</v>
      </c>
      <c r="G136" s="135"/>
      <c r="H136" s="22"/>
      <c r="I136" s="22"/>
      <c r="J136" s="22"/>
      <c r="K136" s="22"/>
      <c r="L136" s="22"/>
      <c r="M136" s="22"/>
      <c r="N136" s="22"/>
      <c r="O136" s="22"/>
      <c r="P136" s="22"/>
      <c r="Q136" s="162"/>
    </row>
    <row r="137" spans="2:23" s="16" customFormat="1" ht="18" customHeight="1" thickBot="1" x14ac:dyDescent="0.25">
      <c r="B137" s="140"/>
      <c r="C137" s="163" t="s">
        <v>39</v>
      </c>
      <c r="D137" s="164"/>
      <c r="E137" s="164"/>
      <c r="F137" s="166"/>
      <c r="G137" s="135"/>
      <c r="H137" s="22"/>
      <c r="I137" s="22"/>
      <c r="J137" s="22"/>
      <c r="K137" s="22"/>
      <c r="L137" s="22"/>
      <c r="M137" s="22"/>
      <c r="N137" s="22"/>
      <c r="O137" s="22"/>
      <c r="P137" s="22"/>
      <c r="Q137" s="162"/>
    </row>
    <row r="138" spans="2:23" s="16" customFormat="1" ht="18" customHeight="1" thickBot="1" x14ac:dyDescent="0.25">
      <c r="B138" s="140"/>
      <c r="C138" s="46" t="s">
        <v>2</v>
      </c>
      <c r="D138" s="49">
        <f>SUM(D126:D137)</f>
        <v>3806</v>
      </c>
      <c r="E138" s="49">
        <f>SUM(E126:E137)</f>
        <v>5243</v>
      </c>
      <c r="F138" s="167">
        <f>+(E138/D138)-1</f>
        <v>0.37756174461376779</v>
      </c>
      <c r="G138" s="135"/>
      <c r="H138" s="22"/>
      <c r="I138" s="22"/>
      <c r="J138" s="22"/>
      <c r="K138" s="22"/>
      <c r="L138" s="22"/>
      <c r="M138" s="22"/>
      <c r="N138" s="22"/>
      <c r="O138" s="22"/>
      <c r="P138" s="22"/>
      <c r="Q138" s="162"/>
    </row>
    <row r="139" spans="2:23" s="16" customFormat="1" ht="15.75" customHeight="1" thickTop="1" x14ac:dyDescent="0.2">
      <c r="B139" s="140"/>
      <c r="C139" s="31"/>
      <c r="D139" s="168"/>
      <c r="E139" s="168"/>
      <c r="F139" s="135"/>
      <c r="G139" s="135"/>
      <c r="H139" s="22"/>
      <c r="I139" s="22"/>
      <c r="J139" s="22"/>
      <c r="K139" s="22"/>
      <c r="L139" s="22"/>
      <c r="M139" s="22"/>
      <c r="N139" s="22"/>
      <c r="O139" s="22"/>
      <c r="P139" s="22"/>
      <c r="Q139" s="162"/>
    </row>
    <row r="140" spans="2:23" s="16" customFormat="1" ht="15.75" customHeight="1" x14ac:dyDescent="0.2">
      <c r="B140" s="140"/>
      <c r="C140" s="31"/>
      <c r="D140" s="168"/>
      <c r="E140" s="168"/>
      <c r="F140" s="135"/>
      <c r="G140" s="135"/>
      <c r="H140" s="22"/>
      <c r="I140" s="22"/>
      <c r="J140" s="22"/>
      <c r="K140" s="22"/>
      <c r="L140" s="22"/>
      <c r="M140" s="22"/>
      <c r="N140" s="22"/>
      <c r="O140" s="22"/>
      <c r="P140" s="22"/>
      <c r="Q140" s="162"/>
    </row>
    <row r="141" spans="2:23" s="16" customFormat="1" ht="15.75" customHeight="1" x14ac:dyDescent="0.2">
      <c r="B141" s="140"/>
      <c r="C141" s="31"/>
      <c r="D141" s="168"/>
      <c r="E141" s="168"/>
      <c r="F141" s="135"/>
      <c r="G141" s="135"/>
      <c r="H141" s="22"/>
      <c r="I141" s="22"/>
      <c r="J141" s="22"/>
      <c r="K141" s="22"/>
      <c r="L141" s="22"/>
      <c r="M141" s="22"/>
      <c r="N141" s="22"/>
      <c r="O141" s="22"/>
      <c r="P141" s="22"/>
      <c r="Q141" s="162"/>
    </row>
    <row r="142" spans="2:23" s="16" customFormat="1" ht="15.75" customHeight="1" x14ac:dyDescent="0.2">
      <c r="B142" s="140"/>
      <c r="C142" s="31"/>
      <c r="D142" s="168"/>
      <c r="E142" s="168"/>
      <c r="F142" s="135"/>
      <c r="G142" s="135"/>
      <c r="H142" s="22"/>
      <c r="I142" s="22"/>
      <c r="J142" s="22"/>
      <c r="K142" s="22"/>
      <c r="L142" s="22"/>
      <c r="M142" s="22"/>
      <c r="N142" s="22"/>
      <c r="O142" s="22"/>
      <c r="P142" s="22"/>
      <c r="Q142" s="162"/>
    </row>
    <row r="143" spans="2:23" s="16" customFormat="1" ht="15.75" customHeight="1" x14ac:dyDescent="0.2">
      <c r="B143" s="139"/>
      <c r="C143" s="31"/>
      <c r="D143" s="168"/>
      <c r="E143" s="168"/>
      <c r="F143" s="135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162"/>
    </row>
    <row r="144" spans="2:23" s="16" customFormat="1" ht="15.75" customHeight="1" thickBot="1" x14ac:dyDescent="0.3">
      <c r="B144" s="169"/>
      <c r="C144" s="170"/>
      <c r="D144" s="171"/>
      <c r="E144" s="171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72"/>
      <c r="W144" s="4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2019-12-13T22:40:11Z</dcterms:modified>
</cp:coreProperties>
</file>