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ER-Acciones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'ER-Acciones'!$A$5:$A$117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'ER-Acciones'!$A$1:$AB$123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13" l="1"/>
  <c r="K111" i="13"/>
  <c r="I111" i="13"/>
  <c r="I112" i="13" s="1"/>
  <c r="G111" i="13"/>
  <c r="G112" i="13" s="1"/>
  <c r="E111" i="13"/>
  <c r="E112" i="13" s="1"/>
  <c r="C111" i="13"/>
  <c r="B109" i="13"/>
  <c r="B108" i="13"/>
  <c r="B107" i="13"/>
  <c r="B106" i="13"/>
  <c r="B105" i="13"/>
  <c r="B104" i="13"/>
  <c r="B103" i="13"/>
  <c r="B102" i="13"/>
  <c r="B101" i="13"/>
  <c r="B100" i="13"/>
  <c r="B99" i="13"/>
  <c r="B111" i="13" s="1"/>
  <c r="Y91" i="13"/>
  <c r="W91" i="13"/>
  <c r="V89" i="13"/>
  <c r="G89" i="13"/>
  <c r="B89" i="13" s="1"/>
  <c r="E89" i="13"/>
  <c r="C89" i="13"/>
  <c r="V88" i="13"/>
  <c r="G88" i="13"/>
  <c r="E88" i="13"/>
  <c r="C88" i="13"/>
  <c r="B88" i="13"/>
  <c r="V87" i="13"/>
  <c r="G87" i="13"/>
  <c r="E87" i="13"/>
  <c r="C87" i="13"/>
  <c r="B87" i="13" s="1"/>
  <c r="V86" i="13"/>
  <c r="G86" i="13"/>
  <c r="E86" i="13"/>
  <c r="C86" i="13"/>
  <c r="B86" i="13" s="1"/>
  <c r="V85" i="13"/>
  <c r="G85" i="13"/>
  <c r="E85" i="13"/>
  <c r="B85" i="13" s="1"/>
  <c r="C85" i="13"/>
  <c r="V84" i="13"/>
  <c r="G84" i="13"/>
  <c r="E84" i="13"/>
  <c r="C84" i="13"/>
  <c r="B84" i="13" s="1"/>
  <c r="V83" i="13"/>
  <c r="G83" i="13"/>
  <c r="E83" i="13"/>
  <c r="C83" i="13"/>
  <c r="B83" i="13" s="1"/>
  <c r="V82" i="13"/>
  <c r="G82" i="13"/>
  <c r="E82" i="13"/>
  <c r="C82" i="13"/>
  <c r="B82" i="13" s="1"/>
  <c r="V81" i="13"/>
  <c r="G81" i="13"/>
  <c r="B81" i="13" s="1"/>
  <c r="E81" i="13"/>
  <c r="C81" i="13"/>
  <c r="V80" i="13"/>
  <c r="G80" i="13"/>
  <c r="E80" i="13"/>
  <c r="C80" i="13"/>
  <c r="B80" i="13"/>
  <c r="V79" i="13"/>
  <c r="V91" i="13" s="1"/>
  <c r="W92" i="13" s="1"/>
  <c r="G79" i="13"/>
  <c r="G91" i="13" s="1"/>
  <c r="E79" i="13"/>
  <c r="E91" i="13" s="1"/>
  <c r="C79" i="13"/>
  <c r="C91" i="13" s="1"/>
  <c r="O68" i="13"/>
  <c r="N68" i="13"/>
  <c r="M68" i="13"/>
  <c r="L68" i="13"/>
  <c r="K68" i="13"/>
  <c r="J68" i="13"/>
  <c r="I68" i="13"/>
  <c r="H68" i="13"/>
  <c r="G68" i="13"/>
  <c r="F68" i="13"/>
  <c r="E68" i="13"/>
  <c r="D68" i="13"/>
  <c r="P67" i="13"/>
  <c r="Q67" i="13" s="1"/>
  <c r="P66" i="13"/>
  <c r="P65" i="13"/>
  <c r="Q65" i="13" s="1"/>
  <c r="P64" i="13"/>
  <c r="P63" i="13"/>
  <c r="P62" i="13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P55" i="13"/>
  <c r="P54" i="13"/>
  <c r="P53" i="13"/>
  <c r="Q53" i="13" s="1"/>
  <c r="P52" i="13"/>
  <c r="Q52" i="13" s="1"/>
  <c r="P51" i="13"/>
  <c r="Q51" i="13" s="1"/>
  <c r="P50" i="13"/>
  <c r="Q50" i="13" s="1"/>
  <c r="P49" i="13"/>
  <c r="Q49" i="13" s="1"/>
  <c r="P48" i="13"/>
  <c r="P47" i="13"/>
  <c r="P46" i="13"/>
  <c r="P45" i="13"/>
  <c r="Q45" i="13" s="1"/>
  <c r="P44" i="13"/>
  <c r="Q44" i="13" s="1"/>
  <c r="P43" i="13"/>
  <c r="Q43" i="13" s="1"/>
  <c r="P42" i="13"/>
  <c r="Q42" i="13" s="1"/>
  <c r="P41" i="13"/>
  <c r="Q41" i="13" s="1"/>
  <c r="P40" i="13"/>
  <c r="P39" i="13"/>
  <c r="P38" i="13"/>
  <c r="P37" i="13"/>
  <c r="Q37" i="13" s="1"/>
  <c r="P36" i="13"/>
  <c r="Q36" i="13" s="1"/>
  <c r="P35" i="13"/>
  <c r="Q35" i="13" s="1"/>
  <c r="P34" i="13"/>
  <c r="Q34" i="13" s="1"/>
  <c r="P33" i="13"/>
  <c r="Q33" i="13" s="1"/>
  <c r="P32" i="13"/>
  <c r="P31" i="13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 s="1"/>
  <c r="X24" i="13"/>
  <c r="P24" i="13"/>
  <c r="Z23" i="13"/>
  <c r="P23" i="13"/>
  <c r="Q23" i="13" s="1"/>
  <c r="Z22" i="13"/>
  <c r="P22" i="13"/>
  <c r="Z21" i="13"/>
  <c r="P21" i="13"/>
  <c r="Q21" i="13" s="1"/>
  <c r="Z20" i="13"/>
  <c r="P20" i="13"/>
  <c r="Z19" i="13"/>
  <c r="P19" i="13"/>
  <c r="Q19" i="13" s="1"/>
  <c r="Z18" i="13"/>
  <c r="P18" i="13"/>
  <c r="Z17" i="13"/>
  <c r="P17" i="13"/>
  <c r="Q17" i="13" s="1"/>
  <c r="Z16" i="13"/>
  <c r="P16" i="13"/>
  <c r="P68" i="13" s="1"/>
  <c r="Q38" i="13" l="1"/>
  <c r="Q46" i="13"/>
  <c r="Q54" i="13"/>
  <c r="Q24" i="13"/>
  <c r="Q31" i="13"/>
  <c r="Q39" i="13"/>
  <c r="Q47" i="13"/>
  <c r="Q55" i="13"/>
  <c r="Q63" i="13"/>
  <c r="Y92" i="13"/>
  <c r="Q66" i="13"/>
  <c r="Q62" i="13"/>
  <c r="Q20" i="13"/>
  <c r="Q22" i="13"/>
  <c r="Q18" i="13"/>
  <c r="Q32" i="13"/>
  <c r="Q40" i="13"/>
  <c r="Q48" i="13"/>
  <c r="Q56" i="13"/>
  <c r="Q64" i="13"/>
  <c r="C92" i="13"/>
  <c r="M112" i="13"/>
  <c r="K112" i="13"/>
  <c r="C112" i="13"/>
  <c r="Q16" i="13"/>
  <c r="B79" i="13"/>
  <c r="B91" i="13" s="1"/>
  <c r="E92" i="13" s="1"/>
  <c r="G92" i="13" l="1"/>
</calcChain>
</file>

<file path=xl/sharedStrings.xml><?xml version="1.0" encoding="utf-8"?>
<sst xmlns="http://schemas.openxmlformats.org/spreadsheetml/2006/main" count="230" uniqueCount="113">
  <si>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</si>
  <si>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</si>
  <si>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</si>
  <si>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</si>
  <si>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</si>
  <si>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</si>
  <si>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</si>
  <si>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</si>
  <si>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</si>
  <si>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</si>
  <si>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</si>
  <si>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</si>
  <si>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</si>
  <si>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N°</t>
  </si>
  <si>
    <t>%</t>
  </si>
  <si>
    <t>Sin información</t>
  </si>
  <si>
    <t>PROGRAMA NACIONAL CONTRA LA VIOLENCIA FAMILIAR Y SEXUAL</t>
  </si>
  <si>
    <t xml:space="preserve">Mes </t>
  </si>
  <si>
    <t>% Acción</t>
  </si>
  <si>
    <t>Septiembre</t>
  </si>
  <si>
    <t>Mujer</t>
  </si>
  <si>
    <t>Hombre</t>
  </si>
  <si>
    <t xml:space="preserve">% </t>
  </si>
  <si>
    <t>-</t>
  </si>
  <si>
    <t>Infancia</t>
  </si>
  <si>
    <t>Niñez</t>
  </si>
  <si>
    <t>Adolescentes</t>
  </si>
  <si>
    <t>Jóvenes</t>
  </si>
  <si>
    <t>Adultos</t>
  </si>
  <si>
    <t>Elaboración: Unidad de Generación de Información y Gestión del Conocimiento - PNCVFS</t>
  </si>
  <si>
    <t>Grupo de Edad</t>
  </si>
  <si>
    <t>Periodo:  Enero - Noviembre,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</si>
  <si>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</si>
  <si>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</si>
  <si>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</si>
  <si>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</si>
  <si>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</si>
  <si>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Anco</t>
  </si>
  <si>
    <t>(&lt; 6 años)</t>
  </si>
  <si>
    <t>Ayna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</si>
  <si>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</si>
  <si>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</si>
  <si>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</si>
  <si>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</si>
  <si>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</si>
  <si>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</si>
  <si>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</si>
  <si>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(18 - 29 años)</t>
  </si>
  <si>
    <t>Challhuahuacho</t>
  </si>
  <si>
    <t>(30 - 59 años)</t>
  </si>
  <si>
    <t>Chongoyape</t>
  </si>
  <si>
    <t>Adultos Mayores</t>
  </si>
  <si>
    <t>(60 a + años)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</si>
  <si>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</si>
  <si>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</si>
  <si>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</si>
  <si>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</si>
  <si>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</si>
  <si>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</si>
  <si>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</si>
  <si>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</si>
  <si>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</si>
  <si>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</si>
  <si>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</si>
  <si>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</si>
  <si>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</si>
  <si>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</si>
  <si>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</si>
  <si>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</si>
  <si>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</si>
  <si>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</si>
  <si>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</si>
  <si>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</si>
  <si>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</si>
  <si>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</si>
  <si>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</si>
  <si>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</si>
  <si>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</si>
  <si>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</si>
  <si>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</si>
  <si>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</si>
  <si>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</si>
  <si>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</si>
  <si>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</si>
  <si>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</si>
  <si>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</si>
  <si>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</si>
  <si>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</si>
  <si>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</si>
  <si>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</si>
  <si>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</si>
  <si>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</si>
  <si>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</si>
  <si>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</si>
  <si>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</si>
  <si>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</si>
  <si>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Tantará</t>
  </si>
  <si>
    <t>Palcazu</t>
  </si>
  <si>
    <t>1/ Incluye a la persona que participó una o más veces en las acciones de la ER</t>
  </si>
  <si>
    <t>2/ Las PIAS reportan al culminar cada travesía. Se cuenta con información de la travesía 1, 2, 3 y 4.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</si>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</sst>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vertAlign val="superscript"/>
      <sz val="2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9" fontId="22" fillId="0" borderId="0" applyFont="0" applyFill="0" applyBorder="0" applyAlignment="0" applyProtection="0"/>
  </cellStyleXfs>
  <cellXfs count="128">
    <xf numFmtId="0" fontId="0" fillId="0" borderId="0" xfId="0"/>
    <xf numFmtId="0" fontId="2" fillId="4" borderId="0" xfId="0" applyFont="1" applyFill="1"/>
    <xf numFmtId="0" fontId="2" fillId="5" borderId="0" xfId="0" applyFont="1" applyFill="1"/>
    <xf numFmtId="0" fontId="5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21" fillId="9" borderId="0" xfId="0" applyFont="1" applyFill="1"/>
    <xf numFmtId="0" fontId="2" fillId="4" borderId="0" xfId="0" applyFont="1" applyFill="1" applyAlignment="1">
      <alignment horizontal="centerContinuous" vertical="center" wrapText="1"/>
    </xf>
    <xf numFmtId="3" fontId="2" fillId="4" borderId="0" xfId="0" applyNumberFormat="1" applyFont="1" applyFill="1"/>
    <xf numFmtId="0" fontId="2" fillId="3" borderId="0" xfId="0" applyFont="1" applyFill="1"/>
    <xf numFmtId="0" fontId="11" fillId="10" borderId="4" xfId="0" applyFont="1" applyFill="1" applyBorder="1" applyAlignment="1">
      <alignment horizontal="centerContinuous" vertical="center" wrapText="1"/>
    </xf>
    <xf numFmtId="0" fontId="11" fillId="10" borderId="5" xfId="0" applyFont="1" applyFill="1" applyBorder="1" applyAlignment="1">
      <alignment horizontal="centerContinuous" vertical="center" wrapText="1"/>
    </xf>
    <xf numFmtId="0" fontId="12" fillId="10" borderId="5" xfId="0" applyFont="1" applyFill="1" applyBorder="1" applyAlignment="1">
      <alignment horizontal="centerContinuous" vertical="center" wrapText="1"/>
    </xf>
    <xf numFmtId="0" fontId="16" fillId="5" borderId="0" xfId="0" applyFont="1" applyFill="1" applyAlignment="1">
      <alignment horizontal="center" vertical="center"/>
    </xf>
    <xf numFmtId="0" fontId="2" fillId="4" borderId="10" xfId="0" applyFont="1" applyFill="1" applyBorder="1"/>
    <xf numFmtId="0" fontId="17" fillId="5" borderId="0" xfId="0" applyFont="1" applyFill="1" applyAlignment="1">
      <alignment vertical="center" wrapText="1"/>
    </xf>
    <xf numFmtId="0" fontId="19" fillId="4" borderId="26" xfId="0" applyFont="1" applyFill="1" applyBorder="1" applyAlignment="1">
      <alignment horizontal="center" vertical="center"/>
    </xf>
    <xf numFmtId="3" fontId="18" fillId="4" borderId="28" xfId="0" quotePrefix="1" applyNumberFormat="1" applyFont="1" applyFill="1" applyBorder="1" applyAlignment="1">
      <alignment horizontal="center" vertical="center"/>
    </xf>
    <xf numFmtId="3" fontId="18" fillId="4" borderId="29" xfId="0" quotePrefix="1" applyNumberFormat="1" applyFont="1" applyFill="1" applyBorder="1" applyAlignment="1">
      <alignment horizontal="center" vertical="center"/>
    </xf>
    <xf numFmtId="3" fontId="18" fillId="4" borderId="30" xfId="0" quotePrefix="1" applyNumberFormat="1" applyFont="1" applyFill="1" applyBorder="1" applyAlignment="1">
      <alignment horizontal="center" vertical="center"/>
    </xf>
    <xf numFmtId="9" fontId="24" fillId="9" borderId="31" xfId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3" fontId="18" fillId="5" borderId="0" xfId="0" applyNumberFormat="1" applyFont="1" applyFill="1" applyAlignment="1">
      <alignment horizontal="center"/>
    </xf>
    <xf numFmtId="0" fontId="25" fillId="5" borderId="32" xfId="0" applyFont="1" applyFill="1" applyBorder="1" applyAlignment="1">
      <alignment horizontal="left" vertical="center" indent="2"/>
    </xf>
    <xf numFmtId="0" fontId="23" fillId="5" borderId="32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center" vertical="center"/>
    </xf>
    <xf numFmtId="3" fontId="19" fillId="5" borderId="33" xfId="0" applyNumberFormat="1" applyFont="1" applyFill="1" applyBorder="1" applyAlignment="1">
      <alignment horizontal="centerContinuous" vertical="center"/>
    </xf>
    <xf numFmtId="3" fontId="19" fillId="5" borderId="34" xfId="0" applyNumberFormat="1" applyFont="1" applyFill="1" applyBorder="1" applyAlignment="1">
      <alignment horizontal="centerContinuous" vertical="center"/>
    </xf>
    <xf numFmtId="3" fontId="19" fillId="5" borderId="0" xfId="0" applyNumberFormat="1" applyFont="1" applyFill="1" applyAlignment="1">
      <alignment vertical="center" wrapText="1"/>
    </xf>
    <xf numFmtId="3" fontId="19" fillId="5" borderId="36" xfId="0" applyNumberFormat="1" applyFont="1" applyFill="1" applyBorder="1" applyAlignment="1">
      <alignment horizontal="centerContinuous" vertical="center"/>
    </xf>
    <xf numFmtId="3" fontId="19" fillId="5" borderId="37" xfId="0" applyNumberFormat="1" applyFont="1" applyFill="1" applyBorder="1" applyAlignment="1">
      <alignment horizontal="centerContinuous" vertical="center"/>
    </xf>
    <xf numFmtId="0" fontId="24" fillId="6" borderId="39" xfId="0" applyFont="1" applyFill="1" applyBorder="1" applyAlignment="1">
      <alignment horizontal="centerContinuous" vertical="center"/>
    </xf>
    <xf numFmtId="0" fontId="25" fillId="6" borderId="40" xfId="0" applyFont="1" applyFill="1" applyBorder="1" applyAlignment="1">
      <alignment horizontal="centerContinuous" vertical="center"/>
    </xf>
    <xf numFmtId="0" fontId="24" fillId="6" borderId="40" xfId="0" applyFont="1" applyFill="1" applyBorder="1" applyAlignment="1">
      <alignment horizontal="centerContinuous" vertical="center"/>
    </xf>
    <xf numFmtId="3" fontId="24" fillId="6" borderId="40" xfId="0" applyNumberFormat="1" applyFont="1" applyFill="1" applyBorder="1" applyAlignment="1">
      <alignment horizontal="centerContinuous" vertical="center"/>
    </xf>
    <xf numFmtId="0" fontId="15" fillId="4" borderId="0" xfId="0" applyFont="1" applyFill="1" applyAlignment="1">
      <alignment horizontal="centerContinuous" vertical="center" wrapText="1"/>
    </xf>
    <xf numFmtId="0" fontId="20" fillId="5" borderId="0" xfId="0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3" fontId="20" fillId="5" borderId="0" xfId="0" applyNumberFormat="1" applyFont="1" applyFill="1" applyAlignment="1">
      <alignment vertical="center"/>
    </xf>
    <xf numFmtId="0" fontId="18" fillId="3" borderId="0" xfId="0" applyFont="1" applyFill="1" applyAlignment="1">
      <alignment horizont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/>
    <xf numFmtId="0" fontId="29" fillId="2" borderId="28" xfId="0" applyFont="1" applyFill="1" applyBorder="1" applyAlignment="1">
      <alignment horizontal="center" vertical="center"/>
    </xf>
    <xf numFmtId="3" fontId="24" fillId="6" borderId="43" xfId="0" applyNumberFormat="1" applyFont="1" applyFill="1" applyBorder="1" applyAlignment="1">
      <alignment horizontal="center" vertical="center"/>
    </xf>
    <xf numFmtId="3" fontId="24" fillId="6" borderId="44" xfId="0" applyNumberFormat="1" applyFont="1" applyFill="1" applyBorder="1" applyAlignment="1">
      <alignment horizontal="center" vertical="center"/>
    </xf>
    <xf numFmtId="9" fontId="24" fillId="6" borderId="45" xfId="1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3" fontId="18" fillId="4" borderId="0" xfId="0" quotePrefix="1" applyNumberFormat="1" applyFont="1" applyFill="1" applyAlignment="1">
      <alignment horizontal="center" vertical="center"/>
    </xf>
    <xf numFmtId="9" fontId="24" fillId="9" borderId="0" xfId="1" applyFont="1" applyFill="1" applyAlignment="1">
      <alignment horizontal="center" vertical="center"/>
    </xf>
    <xf numFmtId="0" fontId="31" fillId="8" borderId="0" xfId="0" applyFont="1" applyFill="1" applyAlignment="1">
      <alignment vertical="center"/>
    </xf>
    <xf numFmtId="0" fontId="17" fillId="7" borderId="12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left" vertical="center" indent="1"/>
    </xf>
    <xf numFmtId="3" fontId="18" fillId="5" borderId="35" xfId="0" applyNumberFormat="1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left" vertical="center" indent="1"/>
    </xf>
    <xf numFmtId="0" fontId="19" fillId="5" borderId="39" xfId="0" applyFont="1" applyFill="1" applyBorder="1" applyAlignment="1">
      <alignment horizontal="left" vertical="center" indent="1"/>
    </xf>
    <xf numFmtId="3" fontId="18" fillId="5" borderId="40" xfId="0" applyNumberFormat="1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3" fontId="24" fillId="6" borderId="38" xfId="0" applyNumberFormat="1" applyFont="1" applyFill="1" applyBorder="1" applyAlignment="1">
      <alignment horizontal="center" vertical="center"/>
    </xf>
    <xf numFmtId="0" fontId="18" fillId="11" borderId="39" xfId="0" applyFont="1" applyFill="1" applyBorder="1" applyAlignment="1">
      <alignment horizontal="center" vertical="center"/>
    </xf>
    <xf numFmtId="9" fontId="18" fillId="11" borderId="40" xfId="1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9" fontId="18" fillId="8" borderId="0" xfId="1" applyFont="1" applyFill="1" applyAlignment="1">
      <alignment horizontal="center" vertical="center"/>
    </xf>
    <xf numFmtId="0" fontId="2" fillId="4" borderId="47" xfId="0" applyFont="1" applyFill="1" applyBorder="1"/>
    <xf numFmtId="0" fontId="17" fillId="7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3" fontId="18" fillId="5" borderId="38" xfId="0" applyNumberFormat="1" applyFont="1" applyFill="1" applyBorder="1" applyAlignment="1">
      <alignment horizontal="center" vertical="center"/>
    </xf>
    <xf numFmtId="3" fontId="19" fillId="5" borderId="36" xfId="0" applyNumberFormat="1" applyFont="1" applyFill="1" applyBorder="1" applyAlignment="1">
      <alignment horizontal="right" vertical="center" wrapText="1"/>
    </xf>
    <xf numFmtId="3" fontId="19" fillId="5" borderId="37" xfId="0" applyNumberFormat="1" applyFont="1" applyFill="1" applyBorder="1" applyAlignment="1">
      <alignment horizontal="right" vertical="center" wrapText="1"/>
    </xf>
    <xf numFmtId="0" fontId="4" fillId="8" borderId="0" xfId="0" applyFont="1" applyFill="1" applyAlignment="1">
      <alignment vertical="center"/>
    </xf>
    <xf numFmtId="9" fontId="21" fillId="4" borderId="0" xfId="11" applyFont="1" applyFill="1" applyAlignment="1">
      <alignment horizont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9" fontId="18" fillId="5" borderId="35" xfId="11" applyFont="1" applyFill="1" applyBorder="1" applyAlignment="1">
      <alignment horizontal="center" vertical="center"/>
    </xf>
    <xf numFmtId="9" fontId="18" fillId="5" borderId="33" xfId="11" applyFont="1" applyFill="1" applyBorder="1" applyAlignment="1">
      <alignment horizontal="center" vertical="center"/>
    </xf>
    <xf numFmtId="9" fontId="18" fillId="5" borderId="38" xfId="11" applyFont="1" applyFill="1" applyBorder="1" applyAlignment="1">
      <alignment horizontal="center" vertical="center"/>
    </xf>
    <xf numFmtId="9" fontId="18" fillId="5" borderId="36" xfId="11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9" fontId="24" fillId="6" borderId="40" xfId="11" applyFont="1" applyFill="1" applyBorder="1" applyAlignment="1">
      <alignment horizontal="center" vertical="center"/>
    </xf>
    <xf numFmtId="9" fontId="24" fillId="6" borderId="41" xfId="11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3" fontId="19" fillId="5" borderId="38" xfId="0" applyNumberFormat="1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19" fillId="5" borderId="33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3" fontId="19" fillId="5" borderId="38" xfId="0" applyNumberFormat="1" applyFont="1" applyFill="1" applyBorder="1" applyAlignment="1">
      <alignment horizontal="center" vertical="center" wrapText="1"/>
    </xf>
    <xf numFmtId="3" fontId="19" fillId="5" borderId="36" xfId="0" applyNumberFormat="1" applyFont="1" applyFill="1" applyBorder="1" applyAlignment="1">
      <alignment horizontal="center" vertical="center" wrapText="1"/>
    </xf>
    <xf numFmtId="9" fontId="18" fillId="11" borderId="40" xfId="1" applyFont="1" applyFill="1" applyBorder="1" applyAlignment="1">
      <alignment horizontal="center" vertical="center"/>
    </xf>
    <xf numFmtId="9" fontId="18" fillId="11" borderId="41" xfId="1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3" fontId="19" fillId="5" borderId="40" xfId="0" applyNumberFormat="1" applyFont="1" applyFill="1" applyBorder="1" applyAlignment="1">
      <alignment horizontal="center" vertical="center"/>
    </xf>
    <xf numFmtId="3" fontId="24" fillId="6" borderId="38" xfId="0" applyNumberFormat="1" applyFont="1" applyFill="1" applyBorder="1" applyAlignment="1">
      <alignment horizontal="center" vertical="center"/>
    </xf>
    <xf numFmtId="3" fontId="24" fillId="6" borderId="36" xfId="0" applyNumberFormat="1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2532</c:v>
                </c:pt>
                <c:pt idx="1">
                  <c:v>3568</c:v>
                </c:pt>
                <c:pt idx="2">
                  <c:v>13214</c:v>
                </c:pt>
                <c:pt idx="3">
                  <c:v>8569</c:v>
                </c:pt>
                <c:pt idx="4">
                  <c:v>8031</c:v>
                </c:pt>
                <c:pt idx="5">
                  <c:v>9879</c:v>
                </c:pt>
                <c:pt idx="6">
                  <c:v>10845</c:v>
                </c:pt>
                <c:pt idx="7">
                  <c:v>11103</c:v>
                </c:pt>
                <c:pt idx="8">
                  <c:v>9235</c:v>
                </c:pt>
                <c:pt idx="9">
                  <c:v>17539</c:v>
                </c:pt>
                <c:pt idx="10">
                  <c:v>15527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DC8-A3E0-A53573B96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0-4A05-A6B9-1F813CAD0EE9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0-4A05-A6B9-1F813CAD0EE9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0-4A05-A6B9-1F813CAD0EE9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0-4A05-A6B9-1F813CAD0EE9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0-4A05-A6B9-1F813CAD0EE9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0-4A05-A6B9-1F813CAD0E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16749</c:v>
                </c:pt>
                <c:pt idx="1">
                  <c:v>45150</c:v>
                </c:pt>
                <c:pt idx="2">
                  <c:v>26389</c:v>
                </c:pt>
                <c:pt idx="3">
                  <c:v>1633</c:v>
                </c:pt>
                <c:pt idx="4">
                  <c:v>15737</c:v>
                </c:pt>
                <c:pt idx="5">
                  <c:v>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0-4A05-A6B9-1F813CAD0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57-48C6-A47C-54F3CDB242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57-48C6-A47C-54F3CDB242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57-48C6-A47C-54F3CDB242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57-48C6-A47C-54F3CDB242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57-48C6-A47C-54F3CDB242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57-48C6-A47C-54F3CDB242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57-48C6-A47C-54F3CDB242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57-48C6-A47C-54F3CDB242F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1973</c:v>
                </c:pt>
                <c:pt idx="1">
                  <c:v>13916</c:v>
                </c:pt>
                <c:pt idx="2">
                  <c:v>10921</c:v>
                </c:pt>
                <c:pt idx="3">
                  <c:v>10466</c:v>
                </c:pt>
                <c:pt idx="4">
                  <c:v>16270</c:v>
                </c:pt>
                <c:pt idx="5">
                  <c:v>47153</c:v>
                </c:pt>
                <c:pt idx="6">
                  <c:v>8339</c:v>
                </c:pt>
                <c:pt idx="7">
                  <c:v>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57-48C6-A47C-54F3CDB24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tabSelected="1" view="pageBreakPreview" zoomScale="73" zoomScaleNormal="80" zoomScaleSheetLayoutView="73" workbookViewId="0">
      <selection activeCell="L1" sqref="L1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6" customFormat="1" ht="26.25" customHeight="1" x14ac:dyDescent="0.35">
      <c r="A5" s="3" t="s">
        <v>16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48" ht="7.5" customHeight="1" x14ac:dyDescent="0.3"/>
    <row r="7" spans="1:48" ht="7.5" customHeight="1" x14ac:dyDescent="0.3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48" ht="27.75" customHeight="1" x14ac:dyDescent="0.3">
      <c r="A8" s="81" t="s">
        <v>32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48" ht="23.25" customHeight="1" x14ac:dyDescent="0.3">
      <c r="A9" s="83" t="s">
        <v>31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48" ht="7.5" customHeigh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8" ht="20.25" customHeight="1" x14ac:dyDescent="0.3"/>
    <row r="12" spans="1:48" ht="23.25" customHeight="1" thickBot="1" x14ac:dyDescent="0.35">
      <c r="A12" s="85" t="s">
        <v>33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8"/>
      <c r="S12" s="18"/>
      <c r="T12" s="2"/>
      <c r="U12" s="86" t="s">
        <v>34</v>
      </c>
      <c r="V12" s="86"/>
      <c r="W12" s="86"/>
      <c r="X12" s="86"/>
      <c r="Y12" s="86"/>
      <c r="Z12" s="86"/>
      <c r="AA12" s="86"/>
    </row>
    <row r="13" spans="1:48" ht="12.75" customHeigh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"/>
      <c r="S13" s="2"/>
      <c r="T13" s="2"/>
      <c r="U13" s="19"/>
    </row>
    <row r="14" spans="1:48" ht="22.5" customHeight="1" x14ac:dyDescent="0.3">
      <c r="A14" s="87" t="s">
        <v>13</v>
      </c>
      <c r="B14" s="89" t="s">
        <v>35</v>
      </c>
      <c r="C14" s="90"/>
      <c r="D14" s="93" t="s">
        <v>0</v>
      </c>
      <c r="E14" s="93" t="s">
        <v>1</v>
      </c>
      <c r="F14" s="93" t="s">
        <v>2</v>
      </c>
      <c r="G14" s="93" t="s">
        <v>3</v>
      </c>
      <c r="H14" s="93" t="s">
        <v>4</v>
      </c>
      <c r="I14" s="93" t="s">
        <v>5</v>
      </c>
      <c r="J14" s="93" t="s">
        <v>6</v>
      </c>
      <c r="K14" s="93" t="s">
        <v>7</v>
      </c>
      <c r="L14" s="93" t="s">
        <v>19</v>
      </c>
      <c r="M14" s="93" t="s">
        <v>9</v>
      </c>
      <c r="N14" s="93" t="s">
        <v>10</v>
      </c>
      <c r="O14" s="102" t="s">
        <v>11</v>
      </c>
      <c r="P14" s="103" t="s">
        <v>12</v>
      </c>
      <c r="Q14" s="105" t="s">
        <v>14</v>
      </c>
      <c r="S14" s="20"/>
      <c r="T14" s="20"/>
      <c r="U14" s="87" t="s">
        <v>30</v>
      </c>
      <c r="V14" s="93"/>
      <c r="W14" s="93"/>
      <c r="X14" s="93" t="s">
        <v>36</v>
      </c>
      <c r="Y14" s="93"/>
      <c r="Z14" s="93" t="s">
        <v>14</v>
      </c>
      <c r="AA14" s="94"/>
      <c r="AB14" s="20"/>
    </row>
    <row r="15" spans="1:48" ht="23.25" customHeight="1" x14ac:dyDescent="0.3">
      <c r="A15" s="88"/>
      <c r="B15" s="91"/>
      <c r="C15" s="92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04"/>
      <c r="Q15" s="106"/>
      <c r="S15" s="20"/>
      <c r="T15" s="20"/>
      <c r="U15" s="107"/>
      <c r="V15" s="77"/>
      <c r="W15" s="77"/>
      <c r="X15" s="77"/>
      <c r="Y15" s="77"/>
      <c r="Z15" s="77"/>
      <c r="AA15" s="95"/>
      <c r="AB15" s="20"/>
    </row>
    <row r="16" spans="1:48" ht="23.25" customHeight="1" x14ac:dyDescent="0.3">
      <c r="A16" s="21">
        <v>1</v>
      </c>
      <c r="B16" s="96" t="s">
        <v>37</v>
      </c>
      <c r="C16" s="97"/>
      <c r="D16" s="22">
        <v>264</v>
      </c>
      <c r="E16" s="22">
        <v>231</v>
      </c>
      <c r="F16" s="22">
        <v>562</v>
      </c>
      <c r="G16" s="22">
        <v>698</v>
      </c>
      <c r="H16" s="22">
        <v>324</v>
      </c>
      <c r="I16" s="22">
        <v>305</v>
      </c>
      <c r="J16" s="22">
        <v>310</v>
      </c>
      <c r="K16" s="22">
        <v>226</v>
      </c>
      <c r="L16" s="22">
        <v>316</v>
      </c>
      <c r="M16" s="22">
        <v>425</v>
      </c>
      <c r="N16" s="22">
        <v>434</v>
      </c>
      <c r="O16" s="23"/>
      <c r="P16" s="24">
        <f t="shared" ref="P16:P47" si="0">SUM(D16:O16)</f>
        <v>4095</v>
      </c>
      <c r="Q16" s="25">
        <f t="shared" ref="Q16:Q67" si="1">+P16/$P$68</f>
        <v>3.7213064102797115E-2</v>
      </c>
      <c r="S16" s="26"/>
      <c r="T16" s="27"/>
      <c r="U16" s="28" t="s">
        <v>24</v>
      </c>
      <c r="V16" s="29"/>
      <c r="W16" s="30" t="s">
        <v>38</v>
      </c>
      <c r="X16" s="31">
        <v>1973</v>
      </c>
      <c r="Y16" s="32"/>
      <c r="Z16" s="98">
        <f t="shared" ref="Z16:Z23" si="2">+X16/$X$24</f>
        <v>1.792951782046855E-2</v>
      </c>
      <c r="AA16" s="99"/>
      <c r="AB16" s="3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7" ht="23.25" customHeight="1" x14ac:dyDescent="0.3">
      <c r="A17" s="21">
        <v>2</v>
      </c>
      <c r="B17" s="96" t="s">
        <v>39</v>
      </c>
      <c r="C17" s="97"/>
      <c r="D17" s="22">
        <v>109</v>
      </c>
      <c r="E17" s="22">
        <v>84</v>
      </c>
      <c r="F17" s="22">
        <v>322</v>
      </c>
      <c r="G17" s="22">
        <v>241</v>
      </c>
      <c r="H17" s="22">
        <v>199</v>
      </c>
      <c r="I17" s="22">
        <v>927</v>
      </c>
      <c r="J17" s="22">
        <v>728</v>
      </c>
      <c r="K17" s="22">
        <v>317</v>
      </c>
      <c r="L17" s="22">
        <v>389</v>
      </c>
      <c r="M17" s="22">
        <v>417</v>
      </c>
      <c r="N17" s="22">
        <v>623</v>
      </c>
      <c r="O17" s="23"/>
      <c r="P17" s="24">
        <f t="shared" si="0"/>
        <v>4356</v>
      </c>
      <c r="Q17" s="25">
        <f t="shared" si="1"/>
        <v>3.9584885770887479E-2</v>
      </c>
      <c r="S17" s="26"/>
      <c r="T17" s="27"/>
      <c r="U17" s="28" t="s">
        <v>25</v>
      </c>
      <c r="V17" s="29"/>
      <c r="W17" s="30" t="s">
        <v>40</v>
      </c>
      <c r="X17" s="34">
        <v>13916</v>
      </c>
      <c r="Y17" s="35"/>
      <c r="Z17" s="100">
        <f t="shared" si="2"/>
        <v>0.12646080587412079</v>
      </c>
      <c r="AA17" s="101"/>
      <c r="AB17" s="3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23.25" customHeight="1" x14ac:dyDescent="0.3">
      <c r="A18" s="21">
        <v>3</v>
      </c>
      <c r="B18" s="96" t="s">
        <v>41</v>
      </c>
      <c r="C18" s="97"/>
      <c r="D18" s="22">
        <v>35</v>
      </c>
      <c r="E18" s="22">
        <v>76</v>
      </c>
      <c r="F18" s="22">
        <v>94</v>
      </c>
      <c r="G18" s="22">
        <v>140</v>
      </c>
      <c r="H18" s="22">
        <v>210</v>
      </c>
      <c r="I18" s="22">
        <v>187</v>
      </c>
      <c r="J18" s="22">
        <v>55</v>
      </c>
      <c r="K18" s="22">
        <v>94</v>
      </c>
      <c r="L18" s="22">
        <v>346</v>
      </c>
      <c r="M18" s="22">
        <v>387</v>
      </c>
      <c r="N18" s="22">
        <v>264</v>
      </c>
      <c r="O18" s="23"/>
      <c r="P18" s="24">
        <f t="shared" si="0"/>
        <v>1888</v>
      </c>
      <c r="Q18" s="25">
        <f t="shared" si="1"/>
        <v>1.7157085476454444E-2</v>
      </c>
      <c r="S18" s="26"/>
      <c r="T18" s="27"/>
      <c r="U18" s="28" t="s">
        <v>26</v>
      </c>
      <c r="V18" s="29"/>
      <c r="W18" s="30" t="s">
        <v>42</v>
      </c>
      <c r="X18" s="34">
        <v>10921</v>
      </c>
      <c r="Y18" s="35"/>
      <c r="Z18" s="100">
        <f t="shared" si="2"/>
        <v>9.924392504680031E-2</v>
      </c>
      <c r="AA18" s="101"/>
      <c r="AB18" s="3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23.25" customHeight="1" x14ac:dyDescent="0.3">
      <c r="A19" s="21">
        <v>4</v>
      </c>
      <c r="B19" s="96" t="s">
        <v>43</v>
      </c>
      <c r="C19" s="97"/>
      <c r="D19" s="22">
        <v>50</v>
      </c>
      <c r="E19" s="22">
        <v>37</v>
      </c>
      <c r="F19" s="22">
        <v>499</v>
      </c>
      <c r="G19" s="22">
        <v>390</v>
      </c>
      <c r="H19" s="22">
        <v>160</v>
      </c>
      <c r="I19" s="22">
        <v>277</v>
      </c>
      <c r="J19" s="22">
        <v>77</v>
      </c>
      <c r="K19" s="22">
        <v>145</v>
      </c>
      <c r="L19" s="22">
        <v>145</v>
      </c>
      <c r="M19" s="22">
        <v>698</v>
      </c>
      <c r="N19" s="22">
        <v>158</v>
      </c>
      <c r="O19" s="23"/>
      <c r="P19" s="24">
        <f t="shared" si="0"/>
        <v>2636</v>
      </c>
      <c r="Q19" s="25">
        <f t="shared" si="1"/>
        <v>2.3954490103778557E-2</v>
      </c>
      <c r="S19" s="26"/>
      <c r="T19" s="27"/>
      <c r="U19" s="28" t="s">
        <v>44</v>
      </c>
      <c r="V19" s="29"/>
      <c r="W19" s="30" t="s">
        <v>45</v>
      </c>
      <c r="X19" s="34">
        <v>10466</v>
      </c>
      <c r="Y19" s="35"/>
      <c r="Z19" s="100">
        <f t="shared" si="2"/>
        <v>9.5109140146489524E-2</v>
      </c>
      <c r="AA19" s="101"/>
      <c r="AB19" s="3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ht="23.25" customHeight="1" x14ac:dyDescent="0.3">
      <c r="A20" s="21">
        <v>5</v>
      </c>
      <c r="B20" s="96" t="s">
        <v>46</v>
      </c>
      <c r="C20" s="97"/>
      <c r="D20" s="22">
        <v>9</v>
      </c>
      <c r="E20" s="22">
        <v>14</v>
      </c>
      <c r="F20" s="22">
        <v>522</v>
      </c>
      <c r="G20" s="22">
        <v>141</v>
      </c>
      <c r="H20" s="22">
        <v>88</v>
      </c>
      <c r="I20" s="22">
        <v>58</v>
      </c>
      <c r="J20" s="22">
        <v>326</v>
      </c>
      <c r="K20" s="22">
        <v>197</v>
      </c>
      <c r="L20" s="22">
        <v>193</v>
      </c>
      <c r="M20" s="22">
        <v>1053</v>
      </c>
      <c r="N20" s="22">
        <v>1298</v>
      </c>
      <c r="O20" s="23"/>
      <c r="P20" s="24">
        <f t="shared" si="0"/>
        <v>3899</v>
      </c>
      <c r="Q20" s="25">
        <f t="shared" si="1"/>
        <v>3.5431925991894007E-2</v>
      </c>
      <c r="S20" s="26"/>
      <c r="T20" s="27"/>
      <c r="U20" s="28" t="s">
        <v>27</v>
      </c>
      <c r="V20" s="29"/>
      <c r="W20" s="30" t="s">
        <v>47</v>
      </c>
      <c r="X20" s="34">
        <v>16270</v>
      </c>
      <c r="Y20" s="35"/>
      <c r="Z20" s="100">
        <f t="shared" si="2"/>
        <v>0.1478526380836408</v>
      </c>
      <c r="AA20" s="101"/>
      <c r="AB20" s="3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ht="23.25" customHeight="1" x14ac:dyDescent="0.3">
      <c r="A21" s="21">
        <v>6</v>
      </c>
      <c r="B21" s="96" t="s">
        <v>48</v>
      </c>
      <c r="C21" s="97"/>
      <c r="D21" s="22">
        <v>255</v>
      </c>
      <c r="E21" s="22">
        <v>256</v>
      </c>
      <c r="F21" s="22">
        <v>210</v>
      </c>
      <c r="G21" s="22">
        <v>572</v>
      </c>
      <c r="H21" s="22">
        <v>209</v>
      </c>
      <c r="I21" s="22">
        <v>309</v>
      </c>
      <c r="J21" s="22">
        <v>604</v>
      </c>
      <c r="K21" s="22">
        <v>421</v>
      </c>
      <c r="L21" s="22">
        <v>258</v>
      </c>
      <c r="M21" s="22">
        <v>546</v>
      </c>
      <c r="N21" s="22">
        <v>527</v>
      </c>
      <c r="O21" s="23"/>
      <c r="P21" s="24">
        <f t="shared" si="0"/>
        <v>4167</v>
      </c>
      <c r="Q21" s="25">
        <f t="shared" si="1"/>
        <v>3.7867359735373765E-2</v>
      </c>
      <c r="S21" s="26"/>
      <c r="T21" s="27"/>
      <c r="U21" s="28" t="s">
        <v>28</v>
      </c>
      <c r="V21" s="29"/>
      <c r="W21" s="30" t="s">
        <v>49</v>
      </c>
      <c r="X21" s="34">
        <v>47153</v>
      </c>
      <c r="Y21" s="35"/>
      <c r="Z21" s="100">
        <f t="shared" si="2"/>
        <v>0.42850002726231801</v>
      </c>
      <c r="AA21" s="101"/>
      <c r="AB21" s="3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ht="23.25" customHeight="1" x14ac:dyDescent="0.3">
      <c r="A22" s="21">
        <v>7</v>
      </c>
      <c r="B22" s="96" t="s">
        <v>50</v>
      </c>
      <c r="C22" s="97"/>
      <c r="D22" s="22">
        <v>82</v>
      </c>
      <c r="E22" s="22">
        <v>122</v>
      </c>
      <c r="F22" s="22">
        <v>201</v>
      </c>
      <c r="G22" s="22">
        <v>113</v>
      </c>
      <c r="H22" s="22">
        <v>237</v>
      </c>
      <c r="I22" s="22">
        <v>325</v>
      </c>
      <c r="J22" s="22">
        <v>93</v>
      </c>
      <c r="K22" s="22">
        <v>254</v>
      </c>
      <c r="L22" s="22">
        <v>167</v>
      </c>
      <c r="M22" s="22">
        <v>372</v>
      </c>
      <c r="N22" s="22">
        <v>227</v>
      </c>
      <c r="O22" s="23"/>
      <c r="P22" s="24">
        <f t="shared" si="0"/>
        <v>2193</v>
      </c>
      <c r="Q22" s="25">
        <f t="shared" si="1"/>
        <v>1.9928754475563876E-2</v>
      </c>
      <c r="S22" s="26"/>
      <c r="T22" s="27"/>
      <c r="U22" s="28" t="s">
        <v>51</v>
      </c>
      <c r="V22" s="29"/>
      <c r="W22" s="30" t="s">
        <v>52</v>
      </c>
      <c r="X22" s="34">
        <v>8339</v>
      </c>
      <c r="Y22" s="35"/>
      <c r="Z22" s="100">
        <f t="shared" si="2"/>
        <v>7.5780156667454246E-2</v>
      </c>
      <c r="AA22" s="101"/>
      <c r="AB22" s="3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ht="23.25" customHeight="1" x14ac:dyDescent="0.3">
      <c r="A23" s="21">
        <v>8</v>
      </c>
      <c r="B23" s="96" t="s">
        <v>53</v>
      </c>
      <c r="C23" s="97"/>
      <c r="D23" s="22">
        <v>33</v>
      </c>
      <c r="E23" s="22">
        <v>25</v>
      </c>
      <c r="F23" s="22">
        <v>160</v>
      </c>
      <c r="G23" s="22">
        <v>19</v>
      </c>
      <c r="H23" s="22">
        <v>303</v>
      </c>
      <c r="I23" s="22">
        <v>88</v>
      </c>
      <c r="J23" s="22">
        <v>136</v>
      </c>
      <c r="K23" s="22">
        <v>143</v>
      </c>
      <c r="L23" s="22">
        <v>121</v>
      </c>
      <c r="M23" s="22">
        <v>362</v>
      </c>
      <c r="N23" s="22">
        <v>289</v>
      </c>
      <c r="O23" s="23"/>
      <c r="P23" s="24">
        <f t="shared" si="0"/>
        <v>1679</v>
      </c>
      <c r="Q23" s="25">
        <f t="shared" si="1"/>
        <v>1.5257810654113883E-2</v>
      </c>
      <c r="S23" s="26"/>
      <c r="T23" s="27"/>
      <c r="U23" s="28" t="s">
        <v>15</v>
      </c>
      <c r="V23" s="29"/>
      <c r="W23" s="30"/>
      <c r="X23" s="34">
        <v>1004</v>
      </c>
      <c r="Y23" s="35"/>
      <c r="Z23" s="100">
        <f t="shared" si="2"/>
        <v>9.1237890987077661E-3</v>
      </c>
      <c r="AA23" s="101"/>
      <c r="AB23" s="3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23.25" customHeight="1" x14ac:dyDescent="0.3">
      <c r="A24" s="21">
        <v>9</v>
      </c>
      <c r="B24" s="96" t="s">
        <v>54</v>
      </c>
      <c r="C24" s="97"/>
      <c r="D24" s="22">
        <v>47</v>
      </c>
      <c r="E24" s="22">
        <v>17</v>
      </c>
      <c r="F24" s="22">
        <v>238</v>
      </c>
      <c r="G24" s="22">
        <v>127</v>
      </c>
      <c r="H24" s="22">
        <v>192</v>
      </c>
      <c r="I24" s="22">
        <v>95</v>
      </c>
      <c r="J24" s="22">
        <v>88</v>
      </c>
      <c r="K24" s="22">
        <v>79</v>
      </c>
      <c r="L24" s="22">
        <v>38</v>
      </c>
      <c r="M24" s="22">
        <v>241</v>
      </c>
      <c r="N24" s="22">
        <v>122</v>
      </c>
      <c r="O24" s="23"/>
      <c r="P24" s="24">
        <f t="shared" si="0"/>
        <v>1284</v>
      </c>
      <c r="Q24" s="25">
        <f t="shared" si="1"/>
        <v>1.1668272114283637E-2</v>
      </c>
      <c r="S24" s="26"/>
      <c r="T24" s="27"/>
      <c r="U24" s="36" t="s">
        <v>12</v>
      </c>
      <c r="V24" s="37"/>
      <c r="W24" s="38"/>
      <c r="X24" s="39">
        <f>+SUM(X16:X23)</f>
        <v>110042</v>
      </c>
      <c r="Y24" s="39"/>
      <c r="Z24" s="108">
        <v>1</v>
      </c>
      <c r="AA24" s="109"/>
      <c r="AB24" s="3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ht="23.25" customHeight="1" x14ac:dyDescent="0.3">
      <c r="A25" s="21">
        <v>10</v>
      </c>
      <c r="B25" s="96" t="s">
        <v>55</v>
      </c>
      <c r="C25" s="97"/>
      <c r="D25" s="22">
        <v>100</v>
      </c>
      <c r="E25" s="22">
        <v>255</v>
      </c>
      <c r="F25" s="22">
        <v>220</v>
      </c>
      <c r="G25" s="22">
        <v>138</v>
      </c>
      <c r="H25" s="22">
        <v>529</v>
      </c>
      <c r="I25" s="22">
        <v>258</v>
      </c>
      <c r="J25" s="22">
        <v>744</v>
      </c>
      <c r="K25" s="22">
        <v>850</v>
      </c>
      <c r="L25" s="22">
        <v>151</v>
      </c>
      <c r="M25" s="22">
        <v>289</v>
      </c>
      <c r="N25" s="22">
        <v>204</v>
      </c>
      <c r="O25" s="23"/>
      <c r="P25" s="24">
        <f t="shared" si="0"/>
        <v>3738</v>
      </c>
      <c r="Q25" s="25">
        <f t="shared" si="1"/>
        <v>3.3968848257937875E-2</v>
      </c>
      <c r="S25" s="26"/>
      <c r="T25" s="27"/>
      <c r="AB25" s="3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23.25" customHeight="1" x14ac:dyDescent="0.3">
      <c r="A26" s="21">
        <v>11</v>
      </c>
      <c r="B26" s="96" t="s">
        <v>56</v>
      </c>
      <c r="C26" s="97"/>
      <c r="D26" s="22">
        <v>9</v>
      </c>
      <c r="E26" s="22">
        <v>24</v>
      </c>
      <c r="F26" s="22">
        <v>263</v>
      </c>
      <c r="G26" s="22">
        <v>158</v>
      </c>
      <c r="H26" s="22">
        <v>137</v>
      </c>
      <c r="I26" s="22">
        <v>221</v>
      </c>
      <c r="J26" s="22">
        <v>109</v>
      </c>
      <c r="K26" s="22">
        <v>86</v>
      </c>
      <c r="L26" s="22">
        <v>63</v>
      </c>
      <c r="M26" s="22">
        <v>260</v>
      </c>
      <c r="N26" s="22">
        <v>332</v>
      </c>
      <c r="O26" s="23"/>
      <c r="P26" s="24">
        <f t="shared" si="0"/>
        <v>1662</v>
      </c>
      <c r="Q26" s="25">
        <f t="shared" si="1"/>
        <v>1.5103324185311063E-2</v>
      </c>
      <c r="S26" s="26"/>
      <c r="T26" s="27"/>
      <c r="AB26" s="3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ht="23.25" customHeight="1" x14ac:dyDescent="0.3">
      <c r="A27" s="21">
        <v>12</v>
      </c>
      <c r="B27" s="96" t="s">
        <v>57</v>
      </c>
      <c r="C27" s="97"/>
      <c r="D27" s="22">
        <v>65</v>
      </c>
      <c r="E27" s="22">
        <v>244</v>
      </c>
      <c r="F27" s="22">
        <v>227</v>
      </c>
      <c r="G27" s="22">
        <v>257</v>
      </c>
      <c r="H27" s="22">
        <v>388</v>
      </c>
      <c r="I27" s="22">
        <v>331</v>
      </c>
      <c r="J27" s="22">
        <v>501</v>
      </c>
      <c r="K27" s="22">
        <v>612</v>
      </c>
      <c r="L27" s="22">
        <v>590</v>
      </c>
      <c r="M27" s="22">
        <v>683</v>
      </c>
      <c r="N27" s="22">
        <v>1152</v>
      </c>
      <c r="O27" s="23"/>
      <c r="P27" s="24">
        <f t="shared" si="0"/>
        <v>5050</v>
      </c>
      <c r="Q27" s="25">
        <f t="shared" si="1"/>
        <v>4.5891568673779103E-2</v>
      </c>
      <c r="S27" s="26"/>
      <c r="T27" s="27"/>
      <c r="V27" s="12"/>
      <c r="W27" s="12"/>
      <c r="X27" s="12"/>
      <c r="Y27" s="12"/>
      <c r="Z27" s="12"/>
      <c r="AA27" s="12"/>
      <c r="AB27" s="3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ht="23.25" customHeight="1" x14ac:dyDescent="0.3">
      <c r="A28" s="21">
        <v>13</v>
      </c>
      <c r="B28" s="96" t="s">
        <v>58</v>
      </c>
      <c r="C28" s="97"/>
      <c r="D28" s="22">
        <v>74</v>
      </c>
      <c r="E28" s="22">
        <v>43</v>
      </c>
      <c r="F28" s="22">
        <v>115</v>
      </c>
      <c r="G28" s="22">
        <v>271</v>
      </c>
      <c r="H28" s="22">
        <v>122</v>
      </c>
      <c r="I28" s="22">
        <v>202</v>
      </c>
      <c r="J28" s="22">
        <v>255</v>
      </c>
      <c r="K28" s="22">
        <v>89</v>
      </c>
      <c r="L28" s="22">
        <v>139</v>
      </c>
      <c r="M28" s="22">
        <v>552</v>
      </c>
      <c r="N28" s="22">
        <v>549</v>
      </c>
      <c r="O28" s="23"/>
      <c r="P28" s="24">
        <f t="shared" si="0"/>
        <v>2411</v>
      </c>
      <c r="Q28" s="25">
        <f t="shared" si="1"/>
        <v>2.1909816251976518E-2</v>
      </c>
      <c r="S28" s="26"/>
      <c r="T28" s="27"/>
      <c r="V28" s="40"/>
      <c r="W28" s="40"/>
      <c r="X28" s="40"/>
      <c r="Y28" s="40"/>
      <c r="Z28" s="12"/>
      <c r="AA28" s="12"/>
      <c r="AB28" s="3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ht="23.25" customHeight="1" x14ac:dyDescent="0.3">
      <c r="A29" s="21">
        <v>14</v>
      </c>
      <c r="B29" s="96" t="s">
        <v>59</v>
      </c>
      <c r="C29" s="97"/>
      <c r="D29" s="22">
        <v>72</v>
      </c>
      <c r="E29" s="22">
        <v>57</v>
      </c>
      <c r="F29" s="22">
        <v>275</v>
      </c>
      <c r="G29" s="22">
        <v>85</v>
      </c>
      <c r="H29" s="22">
        <v>269</v>
      </c>
      <c r="I29" s="22">
        <v>248</v>
      </c>
      <c r="J29" s="22">
        <v>363</v>
      </c>
      <c r="K29" s="22">
        <v>109</v>
      </c>
      <c r="L29" s="22">
        <v>226</v>
      </c>
      <c r="M29" s="22">
        <v>155</v>
      </c>
      <c r="N29" s="22">
        <v>134</v>
      </c>
      <c r="O29" s="23"/>
      <c r="P29" s="24">
        <f t="shared" si="0"/>
        <v>1993</v>
      </c>
      <c r="Q29" s="25">
        <f t="shared" si="1"/>
        <v>1.8111266607295395E-2</v>
      </c>
      <c r="S29" s="41"/>
      <c r="T29" s="42"/>
      <c r="U29" s="43"/>
      <c r="V29" s="43"/>
      <c r="W29" s="43"/>
      <c r="X29" s="43"/>
      <c r="Y29" s="43"/>
      <c r="AB29" s="44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ht="23.25" customHeight="1" x14ac:dyDescent="0.3">
      <c r="A30" s="21">
        <v>15</v>
      </c>
      <c r="B30" s="96" t="s">
        <v>60</v>
      </c>
      <c r="C30" s="97"/>
      <c r="D30" s="22">
        <v>66</v>
      </c>
      <c r="E30" s="22">
        <v>48</v>
      </c>
      <c r="F30" s="22">
        <v>369</v>
      </c>
      <c r="G30" s="22">
        <v>318</v>
      </c>
      <c r="H30" s="22">
        <v>237</v>
      </c>
      <c r="I30" s="22">
        <v>150</v>
      </c>
      <c r="J30" s="22">
        <v>262</v>
      </c>
      <c r="K30" s="22">
        <v>188</v>
      </c>
      <c r="L30" s="22">
        <v>83</v>
      </c>
      <c r="M30" s="22">
        <v>215</v>
      </c>
      <c r="N30" s="22">
        <v>428</v>
      </c>
      <c r="O30" s="23"/>
      <c r="P30" s="24">
        <f t="shared" si="0"/>
        <v>2364</v>
      </c>
      <c r="Q30" s="25">
        <f t="shared" si="1"/>
        <v>2.1482706602933426E-2</v>
      </c>
      <c r="S30" s="45"/>
      <c r="T30" s="46"/>
      <c r="U30" s="43"/>
      <c r="V30" s="43"/>
      <c r="W30" s="43"/>
      <c r="X30" s="43"/>
      <c r="Y30" s="43"/>
      <c r="AB30" s="47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ht="23.25" customHeight="1" x14ac:dyDescent="0.3">
      <c r="A31" s="21">
        <v>16</v>
      </c>
      <c r="B31" s="96" t="s">
        <v>61</v>
      </c>
      <c r="C31" s="97"/>
      <c r="D31" s="22">
        <v>9</v>
      </c>
      <c r="E31" s="22">
        <v>66</v>
      </c>
      <c r="F31" s="22">
        <v>356</v>
      </c>
      <c r="G31" s="22">
        <v>250</v>
      </c>
      <c r="H31" s="22">
        <v>617</v>
      </c>
      <c r="I31" s="22">
        <v>128</v>
      </c>
      <c r="J31" s="22">
        <v>267</v>
      </c>
      <c r="K31" s="22">
        <v>125</v>
      </c>
      <c r="L31" s="22">
        <v>101</v>
      </c>
      <c r="M31" s="22">
        <v>250</v>
      </c>
      <c r="N31" s="22">
        <v>314</v>
      </c>
      <c r="O31" s="23"/>
      <c r="P31" s="24">
        <f t="shared" si="0"/>
        <v>2483</v>
      </c>
      <c r="Q31" s="25">
        <f t="shared" si="1"/>
        <v>2.2564111884553172E-2</v>
      </c>
      <c r="S31" s="2"/>
      <c r="T31" s="2"/>
      <c r="AB31" s="2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ht="23.25" customHeight="1" x14ac:dyDescent="0.3">
      <c r="A32" s="21">
        <v>17</v>
      </c>
      <c r="B32" s="96" t="s">
        <v>62</v>
      </c>
      <c r="C32" s="97"/>
      <c r="D32" s="22">
        <v>29</v>
      </c>
      <c r="E32" s="22">
        <v>205</v>
      </c>
      <c r="F32" s="22">
        <v>100</v>
      </c>
      <c r="G32" s="22">
        <v>50</v>
      </c>
      <c r="H32" s="22">
        <v>335</v>
      </c>
      <c r="I32" s="22">
        <v>163</v>
      </c>
      <c r="J32" s="22">
        <v>182</v>
      </c>
      <c r="K32" s="22">
        <v>182</v>
      </c>
      <c r="L32" s="22">
        <v>458</v>
      </c>
      <c r="M32" s="22">
        <v>633</v>
      </c>
      <c r="N32" s="22">
        <v>221</v>
      </c>
      <c r="O32" s="23"/>
      <c r="P32" s="24">
        <f t="shared" si="0"/>
        <v>2558</v>
      </c>
      <c r="Q32" s="25">
        <f t="shared" si="1"/>
        <v>2.3245669835153849E-2</v>
      </c>
      <c r="S32" s="2"/>
      <c r="T32" s="2"/>
      <c r="AB32" s="2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ht="23.25" customHeight="1" x14ac:dyDescent="0.3">
      <c r="A33" s="21">
        <v>18</v>
      </c>
      <c r="B33" s="96" t="s">
        <v>63</v>
      </c>
      <c r="C33" s="97"/>
      <c r="D33" s="22">
        <v>20</v>
      </c>
      <c r="E33" s="22">
        <v>45</v>
      </c>
      <c r="F33" s="22">
        <v>242</v>
      </c>
      <c r="G33" s="22">
        <v>60</v>
      </c>
      <c r="H33" s="22">
        <v>179</v>
      </c>
      <c r="I33" s="22">
        <v>48</v>
      </c>
      <c r="J33" s="22">
        <v>305</v>
      </c>
      <c r="K33" s="22">
        <v>194</v>
      </c>
      <c r="L33" s="22">
        <v>212</v>
      </c>
      <c r="M33" s="22">
        <v>240</v>
      </c>
      <c r="N33" s="22">
        <v>225</v>
      </c>
      <c r="O33" s="23"/>
      <c r="P33" s="24">
        <f t="shared" si="0"/>
        <v>1770</v>
      </c>
      <c r="Q33" s="25">
        <f t="shared" si="1"/>
        <v>1.6084767634176041E-2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ht="23.25" customHeight="1" x14ac:dyDescent="0.3">
      <c r="A34" s="21">
        <v>19</v>
      </c>
      <c r="B34" s="96" t="s">
        <v>64</v>
      </c>
      <c r="C34" s="97"/>
      <c r="D34" s="22">
        <v>129</v>
      </c>
      <c r="E34" s="22">
        <v>136</v>
      </c>
      <c r="F34" s="22">
        <v>176</v>
      </c>
      <c r="G34" s="22">
        <v>222</v>
      </c>
      <c r="H34" s="22">
        <v>383</v>
      </c>
      <c r="I34" s="22">
        <v>652</v>
      </c>
      <c r="J34" s="22">
        <v>428</v>
      </c>
      <c r="K34" s="22">
        <v>518</v>
      </c>
      <c r="L34" s="22">
        <v>217</v>
      </c>
      <c r="M34" s="22">
        <v>262</v>
      </c>
      <c r="N34" s="22">
        <v>525</v>
      </c>
      <c r="O34" s="23"/>
      <c r="P34" s="24">
        <f t="shared" si="0"/>
        <v>3648</v>
      </c>
      <c r="Q34" s="25">
        <f t="shared" si="1"/>
        <v>3.3150978717217061E-2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ht="23.25" customHeight="1" x14ac:dyDescent="0.3">
      <c r="A35" s="21">
        <v>20</v>
      </c>
      <c r="B35" s="96" t="s">
        <v>65</v>
      </c>
      <c r="C35" s="97"/>
      <c r="D35" s="22">
        <v>47</v>
      </c>
      <c r="E35" s="22">
        <v>83</v>
      </c>
      <c r="F35" s="22">
        <v>226</v>
      </c>
      <c r="G35" s="22">
        <v>125</v>
      </c>
      <c r="H35" s="22">
        <v>126</v>
      </c>
      <c r="I35" s="22">
        <v>53</v>
      </c>
      <c r="J35" s="22">
        <v>268</v>
      </c>
      <c r="K35" s="22">
        <v>19</v>
      </c>
      <c r="L35" s="22">
        <v>114</v>
      </c>
      <c r="M35" s="22">
        <v>81</v>
      </c>
      <c r="N35" s="22">
        <v>43</v>
      </c>
      <c r="O35" s="23"/>
      <c r="P35" s="24">
        <f t="shared" si="0"/>
        <v>1185</v>
      </c>
      <c r="Q35" s="25">
        <f t="shared" si="1"/>
        <v>1.076861561949074E-2</v>
      </c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ht="23.25" customHeight="1" x14ac:dyDescent="0.3">
      <c r="A36" s="21">
        <v>21</v>
      </c>
      <c r="B36" s="96" t="s">
        <v>66</v>
      </c>
      <c r="C36" s="97"/>
      <c r="D36" s="22">
        <v>0</v>
      </c>
      <c r="E36" s="22">
        <v>77</v>
      </c>
      <c r="F36" s="22">
        <v>62</v>
      </c>
      <c r="G36" s="22">
        <v>0</v>
      </c>
      <c r="H36" s="22">
        <v>47</v>
      </c>
      <c r="I36" s="22">
        <v>90</v>
      </c>
      <c r="J36" s="22">
        <v>106</v>
      </c>
      <c r="K36" s="22">
        <v>311</v>
      </c>
      <c r="L36" s="22">
        <v>49</v>
      </c>
      <c r="M36" s="22">
        <v>105</v>
      </c>
      <c r="N36" s="22">
        <v>181</v>
      </c>
      <c r="O36" s="23"/>
      <c r="P36" s="24">
        <f t="shared" si="0"/>
        <v>1028</v>
      </c>
      <c r="Q36" s="25">
        <f t="shared" si="1"/>
        <v>9.3418876428999834E-3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ht="23.25" customHeight="1" x14ac:dyDescent="0.3">
      <c r="A37" s="21">
        <v>22</v>
      </c>
      <c r="B37" s="96" t="s">
        <v>67</v>
      </c>
      <c r="C37" s="97"/>
      <c r="D37" s="22">
        <v>74</v>
      </c>
      <c r="E37" s="22">
        <v>118</v>
      </c>
      <c r="F37" s="22">
        <v>246</v>
      </c>
      <c r="G37" s="22">
        <v>247</v>
      </c>
      <c r="H37" s="22">
        <v>74</v>
      </c>
      <c r="I37" s="22">
        <v>171</v>
      </c>
      <c r="J37" s="22">
        <v>228</v>
      </c>
      <c r="K37" s="22">
        <v>376</v>
      </c>
      <c r="L37" s="22">
        <v>227</v>
      </c>
      <c r="M37" s="22">
        <v>252</v>
      </c>
      <c r="N37" s="22">
        <v>266</v>
      </c>
      <c r="O37" s="23"/>
      <c r="P37" s="24">
        <f t="shared" si="0"/>
        <v>2279</v>
      </c>
      <c r="Q37" s="25">
        <f t="shared" si="1"/>
        <v>2.0710274258919321E-2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ht="23.25" customHeight="1" x14ac:dyDescent="0.3">
      <c r="A38" s="21">
        <v>23</v>
      </c>
      <c r="B38" s="96" t="s">
        <v>68</v>
      </c>
      <c r="C38" s="97"/>
      <c r="D38" s="48" t="s">
        <v>23</v>
      </c>
      <c r="E38" s="48" t="s">
        <v>23</v>
      </c>
      <c r="F38" s="48" t="s">
        <v>23</v>
      </c>
      <c r="G38" s="48" t="s">
        <v>23</v>
      </c>
      <c r="H38" s="48" t="s">
        <v>23</v>
      </c>
      <c r="I38" s="22">
        <v>122</v>
      </c>
      <c r="J38" s="22">
        <v>0</v>
      </c>
      <c r="K38" s="22">
        <v>50</v>
      </c>
      <c r="L38" s="22">
        <v>28</v>
      </c>
      <c r="M38" s="22">
        <v>37</v>
      </c>
      <c r="N38" s="22">
        <v>88</v>
      </c>
      <c r="O38" s="23"/>
      <c r="P38" s="24">
        <f t="shared" si="0"/>
        <v>325</v>
      </c>
      <c r="Q38" s="25">
        <f t="shared" si="1"/>
        <v>2.953417785936279E-3</v>
      </c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ht="23.25" customHeight="1" x14ac:dyDescent="0.3">
      <c r="A39" s="21">
        <v>24</v>
      </c>
      <c r="B39" s="96" t="s">
        <v>69</v>
      </c>
      <c r="C39" s="97"/>
      <c r="D39" s="22">
        <v>99</v>
      </c>
      <c r="E39" s="22">
        <v>81</v>
      </c>
      <c r="F39" s="22">
        <v>155</v>
      </c>
      <c r="G39" s="22">
        <v>48</v>
      </c>
      <c r="H39" s="22">
        <v>96</v>
      </c>
      <c r="I39" s="22">
        <v>125</v>
      </c>
      <c r="J39" s="22">
        <v>134</v>
      </c>
      <c r="K39" s="22">
        <v>138</v>
      </c>
      <c r="L39" s="22">
        <v>154</v>
      </c>
      <c r="M39" s="22">
        <v>201</v>
      </c>
      <c r="N39" s="22">
        <v>214</v>
      </c>
      <c r="O39" s="23"/>
      <c r="P39" s="24">
        <f t="shared" si="0"/>
        <v>1445</v>
      </c>
      <c r="Q39" s="25">
        <f t="shared" si="1"/>
        <v>1.3131349848239764E-2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ht="23.25" customHeight="1" x14ac:dyDescent="0.3">
      <c r="A40" s="21">
        <v>25</v>
      </c>
      <c r="B40" s="96" t="s">
        <v>70</v>
      </c>
      <c r="C40" s="97"/>
      <c r="D40" s="22">
        <v>18</v>
      </c>
      <c r="E40" s="22">
        <v>102</v>
      </c>
      <c r="F40" s="22">
        <v>114</v>
      </c>
      <c r="G40" s="22">
        <v>95</v>
      </c>
      <c r="H40" s="22">
        <v>36</v>
      </c>
      <c r="I40" s="22">
        <v>275</v>
      </c>
      <c r="J40" s="22">
        <v>43</v>
      </c>
      <c r="K40" s="22">
        <v>56</v>
      </c>
      <c r="L40" s="22">
        <v>285</v>
      </c>
      <c r="M40" s="22">
        <v>184</v>
      </c>
      <c r="N40" s="22">
        <v>162</v>
      </c>
      <c r="O40" s="23"/>
      <c r="P40" s="24">
        <f t="shared" si="0"/>
        <v>1370</v>
      </c>
      <c r="Q40" s="25">
        <f t="shared" si="1"/>
        <v>1.2449791897639083E-2</v>
      </c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23.25" customHeight="1" x14ac:dyDescent="0.3">
      <c r="A41" s="21">
        <v>26</v>
      </c>
      <c r="B41" s="96" t="s">
        <v>71</v>
      </c>
      <c r="C41" s="97"/>
      <c r="D41" s="22">
        <v>15</v>
      </c>
      <c r="E41" s="22">
        <v>40</v>
      </c>
      <c r="F41" s="22">
        <v>146</v>
      </c>
      <c r="G41" s="22">
        <v>195</v>
      </c>
      <c r="H41" s="22">
        <v>90</v>
      </c>
      <c r="I41" s="22">
        <v>209</v>
      </c>
      <c r="J41" s="22">
        <v>207</v>
      </c>
      <c r="K41" s="22">
        <v>91</v>
      </c>
      <c r="L41" s="22">
        <v>23</v>
      </c>
      <c r="M41" s="22">
        <v>206</v>
      </c>
      <c r="N41" s="22">
        <v>261</v>
      </c>
      <c r="O41" s="23"/>
      <c r="P41" s="24">
        <f t="shared" si="0"/>
        <v>1483</v>
      </c>
      <c r="Q41" s="25">
        <f t="shared" si="1"/>
        <v>1.3476672543210774E-2</v>
      </c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23.25" customHeight="1" x14ac:dyDescent="0.3">
      <c r="A42" s="21">
        <v>27</v>
      </c>
      <c r="B42" s="96" t="s">
        <v>72</v>
      </c>
      <c r="C42" s="97"/>
      <c r="D42" s="22">
        <v>61</v>
      </c>
      <c r="E42" s="22">
        <v>141</v>
      </c>
      <c r="F42" s="22">
        <v>179</v>
      </c>
      <c r="G42" s="22">
        <v>8</v>
      </c>
      <c r="H42" s="22">
        <v>130</v>
      </c>
      <c r="I42" s="22">
        <v>153</v>
      </c>
      <c r="J42" s="22">
        <v>130</v>
      </c>
      <c r="K42" s="48" t="s">
        <v>23</v>
      </c>
      <c r="L42" s="48" t="s">
        <v>23</v>
      </c>
      <c r="M42" s="48" t="s">
        <v>23</v>
      </c>
      <c r="N42" s="48" t="s">
        <v>23</v>
      </c>
      <c r="O42" s="23"/>
      <c r="P42" s="24">
        <f t="shared" si="0"/>
        <v>802</v>
      </c>
      <c r="Q42" s="25">
        <f t="shared" si="1"/>
        <v>7.288126351756602E-3</v>
      </c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23.25" customHeight="1" x14ac:dyDescent="0.3">
      <c r="A43" s="21">
        <v>28</v>
      </c>
      <c r="B43" s="96" t="s">
        <v>73</v>
      </c>
      <c r="C43" s="97"/>
      <c r="D43" s="22">
        <v>0</v>
      </c>
      <c r="E43" s="22">
        <v>0</v>
      </c>
      <c r="F43" s="22">
        <v>1251</v>
      </c>
      <c r="G43" s="22">
        <v>302</v>
      </c>
      <c r="H43" s="22">
        <v>0</v>
      </c>
      <c r="I43" s="22">
        <v>222</v>
      </c>
      <c r="J43" s="22">
        <v>691</v>
      </c>
      <c r="K43" s="22">
        <v>77</v>
      </c>
      <c r="L43" s="22">
        <v>1090</v>
      </c>
      <c r="M43" s="22">
        <v>921</v>
      </c>
      <c r="N43" s="22">
        <v>606</v>
      </c>
      <c r="O43" s="23"/>
      <c r="P43" s="24">
        <f t="shared" si="0"/>
        <v>5160</v>
      </c>
      <c r="Q43" s="25">
        <f t="shared" si="1"/>
        <v>4.6891187001326766E-2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23.25" customHeight="1" x14ac:dyDescent="0.3">
      <c r="A44" s="21">
        <v>29</v>
      </c>
      <c r="B44" s="96" t="s">
        <v>74</v>
      </c>
      <c r="C44" s="97"/>
      <c r="D44" s="22">
        <v>0</v>
      </c>
      <c r="E44" s="22">
        <v>0</v>
      </c>
      <c r="F44" s="22">
        <v>978</v>
      </c>
      <c r="G44" s="22">
        <v>507</v>
      </c>
      <c r="H44" s="22">
        <v>0</v>
      </c>
      <c r="I44" s="22">
        <v>408</v>
      </c>
      <c r="J44" s="22">
        <v>107</v>
      </c>
      <c r="K44" s="22">
        <v>740</v>
      </c>
      <c r="L44" s="22">
        <v>198</v>
      </c>
      <c r="M44" s="22">
        <v>627</v>
      </c>
      <c r="N44" s="22">
        <v>221</v>
      </c>
      <c r="O44" s="23"/>
      <c r="P44" s="24">
        <f t="shared" si="0"/>
        <v>3786</v>
      </c>
      <c r="Q44" s="25">
        <f t="shared" si="1"/>
        <v>3.4405045346322313E-2</v>
      </c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23.25" customHeight="1" x14ac:dyDescent="0.3">
      <c r="A45" s="21">
        <v>30</v>
      </c>
      <c r="B45" s="96" t="s">
        <v>75</v>
      </c>
      <c r="C45" s="97"/>
      <c r="D45" s="22">
        <v>24</v>
      </c>
      <c r="E45" s="22">
        <v>0</v>
      </c>
      <c r="F45" s="22">
        <v>714</v>
      </c>
      <c r="G45" s="22">
        <v>400</v>
      </c>
      <c r="H45" s="22">
        <v>0</v>
      </c>
      <c r="I45" s="22">
        <v>251</v>
      </c>
      <c r="J45" s="22">
        <v>24</v>
      </c>
      <c r="K45" s="22">
        <v>628</v>
      </c>
      <c r="L45" s="22">
        <v>60</v>
      </c>
      <c r="M45" s="22">
        <v>1061</v>
      </c>
      <c r="N45" s="22">
        <v>210</v>
      </c>
      <c r="O45" s="23"/>
      <c r="P45" s="24">
        <f t="shared" si="0"/>
        <v>3372</v>
      </c>
      <c r="Q45" s="25">
        <f t="shared" si="1"/>
        <v>3.064284545900656E-2</v>
      </c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23.25" customHeight="1" x14ac:dyDescent="0.3">
      <c r="A46" s="21">
        <v>31</v>
      </c>
      <c r="B46" s="96" t="s">
        <v>76</v>
      </c>
      <c r="C46" s="97"/>
      <c r="D46" s="22">
        <v>0</v>
      </c>
      <c r="E46" s="22">
        <v>0</v>
      </c>
      <c r="F46" s="22">
        <v>1283</v>
      </c>
      <c r="G46" s="22">
        <v>306</v>
      </c>
      <c r="H46" s="22">
        <v>0</v>
      </c>
      <c r="I46" s="22">
        <v>736</v>
      </c>
      <c r="J46" s="22">
        <v>251</v>
      </c>
      <c r="K46" s="22">
        <v>830</v>
      </c>
      <c r="L46" s="22">
        <v>293</v>
      </c>
      <c r="M46" s="22">
        <v>749</v>
      </c>
      <c r="N46" s="22">
        <v>497</v>
      </c>
      <c r="O46" s="23"/>
      <c r="P46" s="24">
        <f t="shared" si="0"/>
        <v>4945</v>
      </c>
      <c r="Q46" s="25">
        <f t="shared" si="1"/>
        <v>4.4937387542938148E-2</v>
      </c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ht="23.25" customHeight="1" x14ac:dyDescent="0.3">
      <c r="A47" s="21">
        <v>32</v>
      </c>
      <c r="B47" s="96" t="s">
        <v>77</v>
      </c>
      <c r="C47" s="97"/>
      <c r="D47" s="22">
        <v>13</v>
      </c>
      <c r="E47" s="22">
        <v>5</v>
      </c>
      <c r="F47" s="22">
        <v>315</v>
      </c>
      <c r="G47" s="22">
        <v>98</v>
      </c>
      <c r="H47" s="22">
        <v>153</v>
      </c>
      <c r="I47" s="22">
        <v>142</v>
      </c>
      <c r="J47" s="22">
        <v>141</v>
      </c>
      <c r="K47" s="22">
        <v>219</v>
      </c>
      <c r="L47" s="22">
        <v>73</v>
      </c>
      <c r="M47" s="22">
        <v>199</v>
      </c>
      <c r="N47" s="22">
        <v>156</v>
      </c>
      <c r="O47" s="23"/>
      <c r="P47" s="24">
        <f t="shared" si="0"/>
        <v>1514</v>
      </c>
      <c r="Q47" s="25">
        <f t="shared" si="1"/>
        <v>1.3758383162792388E-2</v>
      </c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ht="23.25" customHeight="1" x14ac:dyDescent="0.3">
      <c r="A48" s="21">
        <v>33</v>
      </c>
      <c r="B48" s="96" t="s">
        <v>78</v>
      </c>
      <c r="C48" s="97"/>
      <c r="D48" s="22">
        <v>112</v>
      </c>
      <c r="E48" s="22">
        <v>123</v>
      </c>
      <c r="F48" s="22">
        <v>508</v>
      </c>
      <c r="G48" s="22">
        <v>167</v>
      </c>
      <c r="H48" s="22">
        <v>280</v>
      </c>
      <c r="I48" s="22">
        <v>154</v>
      </c>
      <c r="J48" s="22">
        <v>271</v>
      </c>
      <c r="K48" s="22">
        <v>236</v>
      </c>
      <c r="L48" s="22">
        <v>199</v>
      </c>
      <c r="M48" s="22">
        <v>204</v>
      </c>
      <c r="N48" s="22">
        <v>309</v>
      </c>
      <c r="O48" s="23"/>
      <c r="P48" s="24">
        <f t="shared" ref="P48:P67" si="3">SUM(D48:O48)</f>
        <v>2563</v>
      </c>
      <c r="Q48" s="25">
        <f t="shared" si="1"/>
        <v>2.3291107031860561E-2</v>
      </c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ht="23.25" customHeight="1" x14ac:dyDescent="0.3">
      <c r="A49" s="21">
        <v>34</v>
      </c>
      <c r="B49" s="96" t="s">
        <v>79</v>
      </c>
      <c r="C49" s="97"/>
      <c r="D49" s="22">
        <v>31</v>
      </c>
      <c r="E49" s="22">
        <v>59</v>
      </c>
      <c r="F49" s="22">
        <v>80</v>
      </c>
      <c r="G49" s="22">
        <v>54</v>
      </c>
      <c r="H49" s="22">
        <v>215</v>
      </c>
      <c r="I49" s="22">
        <v>208</v>
      </c>
      <c r="J49" s="22">
        <v>165</v>
      </c>
      <c r="K49" s="22">
        <v>123</v>
      </c>
      <c r="L49" s="22">
        <v>31</v>
      </c>
      <c r="M49" s="22">
        <v>246</v>
      </c>
      <c r="N49" s="22">
        <v>154</v>
      </c>
      <c r="O49" s="23"/>
      <c r="P49" s="24">
        <f t="shared" si="3"/>
        <v>1366</v>
      </c>
      <c r="Q49" s="25">
        <f t="shared" si="1"/>
        <v>1.2413442140273713E-2</v>
      </c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 ht="23.25" customHeight="1" x14ac:dyDescent="0.3">
      <c r="A50" s="21">
        <v>35</v>
      </c>
      <c r="B50" s="96" t="s">
        <v>80</v>
      </c>
      <c r="C50" s="97"/>
      <c r="D50" s="22">
        <v>24</v>
      </c>
      <c r="E50" s="22">
        <v>52</v>
      </c>
      <c r="F50" s="22">
        <v>99</v>
      </c>
      <c r="G50" s="22">
        <v>134</v>
      </c>
      <c r="H50" s="22">
        <v>38</v>
      </c>
      <c r="I50" s="22">
        <v>241</v>
      </c>
      <c r="J50" s="22">
        <v>121</v>
      </c>
      <c r="K50" s="22">
        <v>224</v>
      </c>
      <c r="L50" s="22">
        <v>182</v>
      </c>
      <c r="M50" s="22">
        <v>438</v>
      </c>
      <c r="N50" s="22">
        <v>108</v>
      </c>
      <c r="O50" s="23"/>
      <c r="P50" s="24">
        <f t="shared" si="3"/>
        <v>1661</v>
      </c>
      <c r="Q50" s="25">
        <f t="shared" si="1"/>
        <v>1.509423674596972E-2</v>
      </c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ht="23.25" customHeight="1" x14ac:dyDescent="0.3">
      <c r="A51" s="21">
        <v>36</v>
      </c>
      <c r="B51" s="96" t="s">
        <v>81</v>
      </c>
      <c r="C51" s="97"/>
      <c r="D51" s="22">
        <v>94</v>
      </c>
      <c r="E51" s="22">
        <v>41</v>
      </c>
      <c r="F51" s="22">
        <v>187</v>
      </c>
      <c r="G51" s="22">
        <v>276</v>
      </c>
      <c r="H51" s="22">
        <v>214</v>
      </c>
      <c r="I51" s="22">
        <v>251</v>
      </c>
      <c r="J51" s="22">
        <v>289</v>
      </c>
      <c r="K51" s="22">
        <v>162</v>
      </c>
      <c r="L51" s="22">
        <v>297</v>
      </c>
      <c r="M51" s="22">
        <v>231</v>
      </c>
      <c r="N51" s="22">
        <v>253</v>
      </c>
      <c r="O51" s="23"/>
      <c r="P51" s="24">
        <f t="shared" si="3"/>
        <v>2295</v>
      </c>
      <c r="Q51" s="25">
        <f t="shared" si="1"/>
        <v>2.08556732883808E-2</v>
      </c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ht="23.25" customHeight="1" x14ac:dyDescent="0.3">
      <c r="A52" s="21">
        <v>37</v>
      </c>
      <c r="B52" s="96" t="s">
        <v>82</v>
      </c>
      <c r="C52" s="97"/>
      <c r="D52" s="22">
        <v>55</v>
      </c>
      <c r="E52" s="22">
        <v>190</v>
      </c>
      <c r="F52" s="22">
        <v>63</v>
      </c>
      <c r="G52" s="22">
        <v>127</v>
      </c>
      <c r="H52" s="22">
        <v>112</v>
      </c>
      <c r="I52" s="22">
        <v>84</v>
      </c>
      <c r="J52" s="22">
        <v>67</v>
      </c>
      <c r="K52" s="22">
        <v>92</v>
      </c>
      <c r="L52" s="22">
        <v>198</v>
      </c>
      <c r="M52" s="22">
        <v>397</v>
      </c>
      <c r="N52" s="22">
        <v>184</v>
      </c>
      <c r="O52" s="23"/>
      <c r="P52" s="24">
        <f t="shared" si="3"/>
        <v>1569</v>
      </c>
      <c r="Q52" s="25">
        <f t="shared" si="1"/>
        <v>1.425819232656622E-2</v>
      </c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ht="23.25" customHeight="1" x14ac:dyDescent="0.3">
      <c r="A53" s="21">
        <v>38</v>
      </c>
      <c r="B53" s="96" t="s">
        <v>83</v>
      </c>
      <c r="C53" s="97"/>
      <c r="D53" s="22">
        <v>5</v>
      </c>
      <c r="E53" s="22">
        <v>109</v>
      </c>
      <c r="F53" s="22">
        <v>196</v>
      </c>
      <c r="G53" s="22">
        <v>207</v>
      </c>
      <c r="H53" s="22">
        <v>167</v>
      </c>
      <c r="I53" s="22">
        <v>270</v>
      </c>
      <c r="J53" s="22">
        <v>339</v>
      </c>
      <c r="K53" s="22">
        <v>411</v>
      </c>
      <c r="L53" s="22">
        <v>83</v>
      </c>
      <c r="M53" s="22">
        <v>116</v>
      </c>
      <c r="N53" s="22">
        <v>242</v>
      </c>
      <c r="O53" s="23"/>
      <c r="P53" s="24">
        <f t="shared" si="3"/>
        <v>2145</v>
      </c>
      <c r="Q53" s="25">
        <f t="shared" si="1"/>
        <v>1.9492557387179442E-2</v>
      </c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 ht="21" customHeight="1" x14ac:dyDescent="0.3">
      <c r="A54" s="21">
        <v>39</v>
      </c>
      <c r="B54" s="96" t="s">
        <v>84</v>
      </c>
      <c r="C54" s="97"/>
      <c r="D54" s="22">
        <v>105</v>
      </c>
      <c r="E54" s="22">
        <v>83</v>
      </c>
      <c r="F54" s="22">
        <v>121</v>
      </c>
      <c r="G54" s="22">
        <v>97</v>
      </c>
      <c r="H54" s="22">
        <v>84</v>
      </c>
      <c r="I54" s="22">
        <v>87</v>
      </c>
      <c r="J54" s="22">
        <v>149</v>
      </c>
      <c r="K54" s="22">
        <v>119</v>
      </c>
      <c r="L54" s="22">
        <v>87</v>
      </c>
      <c r="M54" s="22">
        <v>156</v>
      </c>
      <c r="N54" s="22">
        <v>158</v>
      </c>
      <c r="O54" s="23"/>
      <c r="P54" s="24">
        <f t="shared" si="3"/>
        <v>1246</v>
      </c>
      <c r="Q54" s="25">
        <f t="shared" si="1"/>
        <v>1.1322949419312627E-2</v>
      </c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21" customHeight="1" x14ac:dyDescent="0.3">
      <c r="A55" s="21">
        <v>40</v>
      </c>
      <c r="B55" s="96" t="s">
        <v>85</v>
      </c>
      <c r="C55" s="97"/>
      <c r="D55" s="22">
        <v>161</v>
      </c>
      <c r="E55" s="22">
        <v>109</v>
      </c>
      <c r="F55" s="22">
        <v>351</v>
      </c>
      <c r="G55" s="22">
        <v>484</v>
      </c>
      <c r="H55" s="22">
        <v>507</v>
      </c>
      <c r="I55" s="22">
        <v>149</v>
      </c>
      <c r="J55" s="22">
        <v>339</v>
      </c>
      <c r="K55" s="22">
        <v>151</v>
      </c>
      <c r="L55" s="22">
        <v>284</v>
      </c>
      <c r="M55" s="22">
        <v>556</v>
      </c>
      <c r="N55" s="22">
        <v>942</v>
      </c>
      <c r="O55" s="23"/>
      <c r="P55" s="24">
        <f t="shared" si="3"/>
        <v>4033</v>
      </c>
      <c r="Q55" s="25">
        <f t="shared" si="1"/>
        <v>3.6649642863633883E-2</v>
      </c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21" customHeight="1" x14ac:dyDescent="0.3">
      <c r="A56" s="21">
        <v>41</v>
      </c>
      <c r="B56" s="96" t="s">
        <v>86</v>
      </c>
      <c r="C56" s="97"/>
      <c r="D56" s="22">
        <v>21</v>
      </c>
      <c r="E56" s="22">
        <v>32</v>
      </c>
      <c r="F56" s="22">
        <v>261</v>
      </c>
      <c r="G56" s="22">
        <v>164</v>
      </c>
      <c r="H56" s="22">
        <v>107</v>
      </c>
      <c r="I56" s="22">
        <v>135</v>
      </c>
      <c r="J56" s="22">
        <v>62</v>
      </c>
      <c r="K56" s="22">
        <v>24</v>
      </c>
      <c r="L56" s="22">
        <v>13</v>
      </c>
      <c r="M56" s="22">
        <v>278</v>
      </c>
      <c r="N56" s="22">
        <v>193</v>
      </c>
      <c r="O56" s="23"/>
      <c r="P56" s="24">
        <f t="shared" si="3"/>
        <v>1290</v>
      </c>
      <c r="Q56" s="25">
        <f t="shared" si="1"/>
        <v>1.1722796750331691E-2</v>
      </c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21" customHeight="1" x14ac:dyDescent="0.3">
      <c r="A57" s="21">
        <v>42</v>
      </c>
      <c r="B57" s="96" t="s">
        <v>87</v>
      </c>
      <c r="C57" s="97"/>
      <c r="D57" s="22">
        <v>116</v>
      </c>
      <c r="E57" s="22">
        <v>138</v>
      </c>
      <c r="F57" s="22">
        <v>528</v>
      </c>
      <c r="G57" s="22">
        <v>278</v>
      </c>
      <c r="H57" s="22">
        <v>437</v>
      </c>
      <c r="I57" s="22">
        <v>371</v>
      </c>
      <c r="J57" s="22">
        <v>396</v>
      </c>
      <c r="K57" s="22">
        <v>300</v>
      </c>
      <c r="L57" s="22">
        <v>247</v>
      </c>
      <c r="M57" s="22">
        <v>269</v>
      </c>
      <c r="N57" s="22">
        <v>432</v>
      </c>
      <c r="O57" s="23"/>
      <c r="P57" s="24">
        <f t="shared" si="3"/>
        <v>3512</v>
      </c>
      <c r="Q57" s="25">
        <f t="shared" si="1"/>
        <v>3.1915086966794494E-2</v>
      </c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21" customHeight="1" x14ac:dyDescent="0.3">
      <c r="A58" s="21">
        <v>43</v>
      </c>
      <c r="B58" s="96" t="s">
        <v>88</v>
      </c>
      <c r="C58" s="97"/>
      <c r="D58" s="48" t="s">
        <v>23</v>
      </c>
      <c r="E58" s="48" t="s">
        <v>23</v>
      </c>
      <c r="F58" s="48" t="s">
        <v>23</v>
      </c>
      <c r="G58" s="48" t="s">
        <v>23</v>
      </c>
      <c r="H58" s="48" t="s">
        <v>23</v>
      </c>
      <c r="I58" s="48" t="s">
        <v>23</v>
      </c>
      <c r="J58" s="22">
        <v>24</v>
      </c>
      <c r="K58" s="22">
        <v>115</v>
      </c>
      <c r="L58" s="22">
        <v>151</v>
      </c>
      <c r="M58" s="22">
        <v>145</v>
      </c>
      <c r="N58" s="22">
        <v>51</v>
      </c>
      <c r="O58" s="23"/>
      <c r="P58" s="24">
        <f t="shared" si="3"/>
        <v>486</v>
      </c>
      <c r="Q58" s="25">
        <f t="shared" si="1"/>
        <v>4.4164955198924046E-3</v>
      </c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1:47" ht="21" customHeight="1" x14ac:dyDescent="0.3">
      <c r="A59" s="21">
        <v>44</v>
      </c>
      <c r="B59" s="96" t="s">
        <v>89</v>
      </c>
      <c r="C59" s="97"/>
      <c r="D59" s="48" t="s">
        <v>23</v>
      </c>
      <c r="E59" s="48" t="s">
        <v>23</v>
      </c>
      <c r="F59" s="48" t="s">
        <v>23</v>
      </c>
      <c r="G59" s="48" t="s">
        <v>23</v>
      </c>
      <c r="H59" s="48" t="s">
        <v>23</v>
      </c>
      <c r="I59" s="48" t="s">
        <v>23</v>
      </c>
      <c r="J59" s="22">
        <v>50</v>
      </c>
      <c r="K59" s="22">
        <v>123</v>
      </c>
      <c r="L59" s="22">
        <v>60</v>
      </c>
      <c r="M59" s="22">
        <v>20</v>
      </c>
      <c r="N59" s="22">
        <v>315</v>
      </c>
      <c r="O59" s="23"/>
      <c r="P59" s="24">
        <f t="shared" si="3"/>
        <v>568</v>
      </c>
      <c r="Q59" s="25">
        <f t="shared" si="1"/>
        <v>5.1616655458824809E-3</v>
      </c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</row>
    <row r="60" spans="1:47" ht="21" customHeight="1" x14ac:dyDescent="0.3">
      <c r="A60" s="21">
        <v>45</v>
      </c>
      <c r="B60" s="96" t="s">
        <v>90</v>
      </c>
      <c r="C60" s="97"/>
      <c r="D60" s="48" t="s">
        <v>23</v>
      </c>
      <c r="E60" s="48" t="s">
        <v>23</v>
      </c>
      <c r="F60" s="48" t="s">
        <v>23</v>
      </c>
      <c r="G60" s="48" t="s">
        <v>23</v>
      </c>
      <c r="H60" s="48" t="s">
        <v>23</v>
      </c>
      <c r="I60" s="48" t="s">
        <v>23</v>
      </c>
      <c r="J60" s="22">
        <v>277</v>
      </c>
      <c r="K60" s="22">
        <v>150</v>
      </c>
      <c r="L60" s="22">
        <v>12</v>
      </c>
      <c r="M60" s="22">
        <v>39</v>
      </c>
      <c r="N60" s="22">
        <v>430</v>
      </c>
      <c r="O60" s="23"/>
      <c r="P60" s="24">
        <f t="shared" si="3"/>
        <v>908</v>
      </c>
      <c r="Q60" s="25">
        <f t="shared" si="1"/>
        <v>8.2513949219388955E-3</v>
      </c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1:47" ht="21" customHeight="1" x14ac:dyDescent="0.3">
      <c r="A61" s="21">
        <v>46</v>
      </c>
      <c r="B61" s="96" t="s">
        <v>91</v>
      </c>
      <c r="C61" s="97"/>
      <c r="D61" s="48" t="s">
        <v>23</v>
      </c>
      <c r="E61" s="48" t="s">
        <v>23</v>
      </c>
      <c r="F61" s="48" t="s">
        <v>23</v>
      </c>
      <c r="G61" s="48" t="s">
        <v>23</v>
      </c>
      <c r="H61" s="48" t="s">
        <v>23</v>
      </c>
      <c r="I61" s="48" t="s">
        <v>23</v>
      </c>
      <c r="J61" s="22">
        <v>0</v>
      </c>
      <c r="K61" s="22">
        <v>69</v>
      </c>
      <c r="L61" s="22">
        <v>108</v>
      </c>
      <c r="M61" s="22">
        <v>363</v>
      </c>
      <c r="N61" s="22">
        <v>253</v>
      </c>
      <c r="O61" s="23"/>
      <c r="P61" s="24">
        <f t="shared" si="3"/>
        <v>793</v>
      </c>
      <c r="Q61" s="25">
        <f t="shared" si="1"/>
        <v>7.2063393976845207E-3</v>
      </c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 ht="21" customHeight="1" x14ac:dyDescent="0.3">
      <c r="A62" s="21">
        <v>47</v>
      </c>
      <c r="B62" s="96" t="s">
        <v>92</v>
      </c>
      <c r="C62" s="97"/>
      <c r="D62" s="48" t="s">
        <v>23</v>
      </c>
      <c r="E62" s="48" t="s">
        <v>23</v>
      </c>
      <c r="F62" s="48" t="s">
        <v>23</v>
      </c>
      <c r="G62" s="48" t="s">
        <v>23</v>
      </c>
      <c r="H62" s="48" t="s">
        <v>23</v>
      </c>
      <c r="I62" s="48" t="s">
        <v>23</v>
      </c>
      <c r="J62" s="22">
        <v>32</v>
      </c>
      <c r="K62" s="22">
        <v>187</v>
      </c>
      <c r="L62" s="22">
        <v>100</v>
      </c>
      <c r="M62" s="22">
        <v>77</v>
      </c>
      <c r="N62" s="22">
        <v>193</v>
      </c>
      <c r="O62" s="23"/>
      <c r="P62" s="24">
        <f t="shared" si="3"/>
        <v>589</v>
      </c>
      <c r="Q62" s="25">
        <f t="shared" si="1"/>
        <v>5.3525017720506716E-3</v>
      </c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1:47" ht="21" customHeight="1" x14ac:dyDescent="0.3">
      <c r="A63" s="21">
        <v>48</v>
      </c>
      <c r="B63" s="96" t="s">
        <v>93</v>
      </c>
      <c r="C63" s="97"/>
      <c r="D63" s="48" t="s">
        <v>23</v>
      </c>
      <c r="E63" s="48" t="s">
        <v>23</v>
      </c>
      <c r="F63" s="48" t="s">
        <v>23</v>
      </c>
      <c r="G63" s="48" t="s">
        <v>23</v>
      </c>
      <c r="H63" s="48" t="s">
        <v>23</v>
      </c>
      <c r="I63" s="48" t="s">
        <v>23</v>
      </c>
      <c r="J63" s="22">
        <v>0</v>
      </c>
      <c r="K63" s="22">
        <v>57</v>
      </c>
      <c r="L63" s="22">
        <v>125</v>
      </c>
      <c r="M63" s="22">
        <v>9</v>
      </c>
      <c r="N63" s="22">
        <v>126</v>
      </c>
      <c r="O63" s="23"/>
      <c r="P63" s="24">
        <f t="shared" si="3"/>
        <v>317</v>
      </c>
      <c r="Q63" s="25">
        <f t="shared" si="1"/>
        <v>2.8807182712055398E-3</v>
      </c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1:47" ht="21" customHeight="1" x14ac:dyDescent="0.3">
      <c r="A64" s="21">
        <v>49</v>
      </c>
      <c r="B64" s="96" t="s">
        <v>94</v>
      </c>
      <c r="C64" s="97"/>
      <c r="D64" s="48" t="s">
        <v>23</v>
      </c>
      <c r="E64" s="48" t="s">
        <v>23</v>
      </c>
      <c r="F64" s="48" t="s">
        <v>23</v>
      </c>
      <c r="G64" s="48" t="s">
        <v>23</v>
      </c>
      <c r="H64" s="48" t="s">
        <v>23</v>
      </c>
      <c r="I64" s="48" t="s">
        <v>23</v>
      </c>
      <c r="J64" s="22">
        <v>37</v>
      </c>
      <c r="K64" s="22">
        <v>139</v>
      </c>
      <c r="L64" s="22">
        <v>18</v>
      </c>
      <c r="M64" s="22">
        <v>219</v>
      </c>
      <c r="N64" s="22">
        <v>82</v>
      </c>
      <c r="O64" s="23"/>
      <c r="P64" s="24">
        <f t="shared" si="3"/>
        <v>495</v>
      </c>
      <c r="Q64" s="25">
        <f t="shared" si="1"/>
        <v>4.4982824739644859E-3</v>
      </c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1:47" ht="21" customHeight="1" x14ac:dyDescent="0.3">
      <c r="A65" s="21">
        <v>50</v>
      </c>
      <c r="B65" s="96" t="s">
        <v>95</v>
      </c>
      <c r="C65" s="97"/>
      <c r="D65" s="48" t="s">
        <v>23</v>
      </c>
      <c r="E65" s="48" t="s">
        <v>23</v>
      </c>
      <c r="F65" s="48" t="s">
        <v>23</v>
      </c>
      <c r="G65" s="48" t="s">
        <v>23</v>
      </c>
      <c r="H65" s="48" t="s">
        <v>23</v>
      </c>
      <c r="I65" s="48" t="s">
        <v>23</v>
      </c>
      <c r="J65" s="22">
        <v>64</v>
      </c>
      <c r="K65" s="22">
        <v>57</v>
      </c>
      <c r="L65" s="22">
        <v>65</v>
      </c>
      <c r="M65" s="22">
        <v>936</v>
      </c>
      <c r="N65" s="22">
        <v>52</v>
      </c>
      <c r="O65" s="23"/>
      <c r="P65" s="24">
        <f t="shared" si="3"/>
        <v>1174</v>
      </c>
      <c r="Q65" s="25">
        <f>+P65/$P$68</f>
        <v>1.0668653786735973E-2</v>
      </c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</row>
    <row r="66" spans="1:47" ht="21" customHeight="1" x14ac:dyDescent="0.3">
      <c r="A66" s="21">
        <v>51</v>
      </c>
      <c r="B66" s="96" t="s">
        <v>96</v>
      </c>
      <c r="C66" s="97"/>
      <c r="D66" s="48" t="s">
        <v>23</v>
      </c>
      <c r="E66" s="48" t="s">
        <v>23</v>
      </c>
      <c r="F66" s="48" t="s">
        <v>23</v>
      </c>
      <c r="G66" s="48" t="s">
        <v>23</v>
      </c>
      <c r="H66" s="48" t="s">
        <v>23</v>
      </c>
      <c r="I66" s="48" t="s">
        <v>23</v>
      </c>
      <c r="J66" s="48" t="s">
        <v>23</v>
      </c>
      <c r="K66" s="22">
        <v>0</v>
      </c>
      <c r="L66" s="22">
        <v>122</v>
      </c>
      <c r="M66" s="22">
        <v>85</v>
      </c>
      <c r="N66" s="22">
        <v>89</v>
      </c>
      <c r="O66" s="23"/>
      <c r="P66" s="24">
        <f t="shared" si="3"/>
        <v>296</v>
      </c>
      <c r="Q66" s="25">
        <f t="shared" si="1"/>
        <v>2.6898820450373495E-3</v>
      </c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</row>
    <row r="67" spans="1:47" ht="21" customHeight="1" x14ac:dyDescent="0.3">
      <c r="A67" s="21">
        <v>52</v>
      </c>
      <c r="B67" s="96" t="s">
        <v>97</v>
      </c>
      <c r="C67" s="97"/>
      <c r="D67" s="48" t="s">
        <v>23</v>
      </c>
      <c r="E67" s="48" t="s">
        <v>23</v>
      </c>
      <c r="F67" s="48" t="s">
        <v>23</v>
      </c>
      <c r="G67" s="48" t="s">
        <v>23</v>
      </c>
      <c r="H67" s="48" t="s">
        <v>23</v>
      </c>
      <c r="I67" s="48" t="s">
        <v>23</v>
      </c>
      <c r="J67" s="48" t="s">
        <v>23</v>
      </c>
      <c r="K67" s="22">
        <v>0</v>
      </c>
      <c r="L67" s="22">
        <v>46</v>
      </c>
      <c r="M67" s="22">
        <v>92</v>
      </c>
      <c r="N67" s="22">
        <v>30</v>
      </c>
      <c r="O67" s="23"/>
      <c r="P67" s="24">
        <f t="shared" si="3"/>
        <v>168</v>
      </c>
      <c r="Q67" s="25">
        <f t="shared" si="1"/>
        <v>1.5266898093455226E-3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1:47" ht="21" customHeight="1" x14ac:dyDescent="0.3">
      <c r="A68" s="110" t="s">
        <v>12</v>
      </c>
      <c r="B68" s="111"/>
      <c r="C68" s="111"/>
      <c r="D68" s="49">
        <f>+SUM(D16:D67)</f>
        <v>2532</v>
      </c>
      <c r="E68" s="49">
        <f t="shared" ref="E68:O68" si="4">+SUM(E16:E67)</f>
        <v>3568</v>
      </c>
      <c r="F68" s="49">
        <f t="shared" si="4"/>
        <v>13214</v>
      </c>
      <c r="G68" s="49">
        <f t="shared" si="4"/>
        <v>8569</v>
      </c>
      <c r="H68" s="49">
        <f t="shared" si="4"/>
        <v>8031</v>
      </c>
      <c r="I68" s="49">
        <f t="shared" si="4"/>
        <v>9879</v>
      </c>
      <c r="J68" s="49">
        <f t="shared" si="4"/>
        <v>10845</v>
      </c>
      <c r="K68" s="49">
        <f t="shared" si="4"/>
        <v>11103</v>
      </c>
      <c r="L68" s="49">
        <f t="shared" si="4"/>
        <v>9235</v>
      </c>
      <c r="M68" s="49">
        <f t="shared" si="4"/>
        <v>17539</v>
      </c>
      <c r="N68" s="49">
        <f t="shared" si="4"/>
        <v>15527</v>
      </c>
      <c r="O68" s="49">
        <f t="shared" si="4"/>
        <v>0</v>
      </c>
      <c r="P68" s="50">
        <f>+SUM(P16:P67)</f>
        <v>110042</v>
      </c>
      <c r="Q68" s="51">
        <v>1</v>
      </c>
    </row>
    <row r="69" spans="1:47" ht="3.75" customHeight="1" x14ac:dyDescent="0.3">
      <c r="A69" s="52"/>
      <c r="B69" s="52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47" ht="21" customHeight="1" x14ac:dyDescent="0.3">
      <c r="A70" s="55" t="s">
        <v>98</v>
      </c>
      <c r="B70" s="52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</row>
    <row r="71" spans="1:47" ht="21" customHeight="1" x14ac:dyDescent="0.3">
      <c r="A71" s="55" t="s">
        <v>99</v>
      </c>
      <c r="B71" s="52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</row>
    <row r="72" spans="1:47" ht="21" customHeight="1" x14ac:dyDescent="0.3">
      <c r="A72" s="55"/>
      <c r="B72" s="52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</row>
    <row r="73" spans="1:47" ht="21" customHeight="1" x14ac:dyDescent="0.3">
      <c r="A73" s="52"/>
      <c r="B73" s="52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</row>
    <row r="74" spans="1:47" ht="21" customHeight="1" x14ac:dyDescent="0.3">
      <c r="L74" s="8"/>
      <c r="M74" s="8"/>
      <c r="V74" s="8"/>
      <c r="W74" s="8"/>
      <c r="X74" s="8"/>
      <c r="Y74" s="8"/>
      <c r="Z74" s="8"/>
    </row>
    <row r="75" spans="1:47" ht="27" customHeight="1" thickBot="1" x14ac:dyDescent="0.35">
      <c r="A75" s="112" t="s">
        <v>100</v>
      </c>
      <c r="B75" s="112"/>
      <c r="C75" s="112"/>
      <c r="D75" s="112"/>
      <c r="E75" s="112"/>
      <c r="F75" s="112"/>
      <c r="G75" s="112"/>
      <c r="H75" s="112"/>
      <c r="U75" s="85" t="s">
        <v>101</v>
      </c>
      <c r="V75" s="85"/>
      <c r="W75" s="85"/>
      <c r="X75" s="85"/>
      <c r="Y75" s="85"/>
      <c r="Z75" s="85"/>
    </row>
    <row r="76" spans="1:47" ht="11.25" customHeight="1" thickBot="1" x14ac:dyDescent="0.35">
      <c r="A76" s="19"/>
      <c r="B76" s="19"/>
      <c r="C76" s="19"/>
      <c r="D76" s="19"/>
      <c r="E76" s="19"/>
      <c r="F76" s="19"/>
      <c r="G76" s="19"/>
      <c r="H76" s="19"/>
      <c r="U76" s="85"/>
      <c r="V76" s="85"/>
      <c r="W76" s="85"/>
      <c r="X76" s="85"/>
      <c r="Y76" s="85"/>
      <c r="Z76" s="85"/>
    </row>
    <row r="77" spans="1:47" ht="27" customHeight="1" x14ac:dyDescent="0.3">
      <c r="A77" s="113" t="s">
        <v>17</v>
      </c>
      <c r="B77" s="113" t="s">
        <v>12</v>
      </c>
      <c r="C77" s="113" t="s">
        <v>102</v>
      </c>
      <c r="D77" s="113"/>
      <c r="E77" s="113" t="s">
        <v>103</v>
      </c>
      <c r="F77" s="113"/>
      <c r="G77" s="113" t="s">
        <v>104</v>
      </c>
      <c r="H77" s="113"/>
      <c r="K77" s="8"/>
      <c r="L77" s="8"/>
      <c r="M77" s="8"/>
      <c r="U77" s="19"/>
      <c r="V77" s="19"/>
      <c r="W77" s="19"/>
      <c r="X77" s="19"/>
      <c r="Y77" s="19"/>
      <c r="Z77" s="19"/>
    </row>
    <row r="78" spans="1:47" ht="57.75" customHeight="1" x14ac:dyDescent="0.3">
      <c r="A78" s="117"/>
      <c r="B78" s="117"/>
      <c r="C78" s="117"/>
      <c r="D78" s="117"/>
      <c r="E78" s="117"/>
      <c r="F78" s="117"/>
      <c r="G78" s="117"/>
      <c r="H78" s="117"/>
      <c r="K78" s="8"/>
      <c r="L78" s="8"/>
      <c r="M78" s="8"/>
      <c r="U78" s="56" t="s">
        <v>17</v>
      </c>
      <c r="V78" s="56" t="s">
        <v>12</v>
      </c>
      <c r="W78" s="113" t="s">
        <v>20</v>
      </c>
      <c r="X78" s="113"/>
      <c r="Y78" s="113" t="s">
        <v>21</v>
      </c>
      <c r="Z78" s="113"/>
    </row>
    <row r="79" spans="1:47" ht="23.25" customHeight="1" x14ac:dyDescent="0.3">
      <c r="A79" s="57" t="s">
        <v>0</v>
      </c>
      <c r="B79" s="58">
        <f>+SUM(C79:J79)</f>
        <v>2532</v>
      </c>
      <c r="C79" s="114">
        <f t="shared" ref="C79:C89" si="5">C99</f>
        <v>1226</v>
      </c>
      <c r="D79" s="114"/>
      <c r="E79" s="114">
        <f t="shared" ref="E79:E89" si="6">E99+G99+I99</f>
        <v>771</v>
      </c>
      <c r="F79" s="114"/>
      <c r="G79" s="114">
        <f t="shared" ref="G79:G89" si="7">K99+M99</f>
        <v>535</v>
      </c>
      <c r="H79" s="114"/>
      <c r="K79" s="8"/>
      <c r="L79" s="8"/>
      <c r="M79" s="8"/>
      <c r="U79" s="57" t="s">
        <v>0</v>
      </c>
      <c r="V79" s="58">
        <f>+W79+Y79</f>
        <v>2532</v>
      </c>
      <c r="W79" s="115">
        <v>1225</v>
      </c>
      <c r="X79" s="115"/>
      <c r="Y79" s="115">
        <v>1307</v>
      </c>
      <c r="Z79" s="116"/>
    </row>
    <row r="80" spans="1:47" ht="23.25" customHeight="1" x14ac:dyDescent="0.3">
      <c r="A80" s="59" t="s">
        <v>1</v>
      </c>
      <c r="B80" s="58">
        <f t="shared" ref="B80:B89" si="8">+SUM(C80:J80)</f>
        <v>3568</v>
      </c>
      <c r="C80" s="114">
        <f t="shared" si="5"/>
        <v>1124</v>
      </c>
      <c r="D80" s="114"/>
      <c r="E80" s="114">
        <f t="shared" si="6"/>
        <v>1903</v>
      </c>
      <c r="F80" s="114"/>
      <c r="G80" s="114">
        <f t="shared" si="7"/>
        <v>541</v>
      </c>
      <c r="H80" s="114"/>
      <c r="K80" s="8"/>
      <c r="L80" s="8"/>
      <c r="M80" s="8"/>
      <c r="U80" s="59" t="s">
        <v>1</v>
      </c>
      <c r="V80" s="58">
        <f t="shared" ref="V80:V89" si="9">+W80+Y80</f>
        <v>3568</v>
      </c>
      <c r="W80" s="115">
        <v>1971</v>
      </c>
      <c r="X80" s="115"/>
      <c r="Y80" s="118">
        <v>1597</v>
      </c>
      <c r="Z80" s="119"/>
    </row>
    <row r="81" spans="1:26" ht="23.25" customHeight="1" x14ac:dyDescent="0.3">
      <c r="A81" s="59" t="s">
        <v>2</v>
      </c>
      <c r="B81" s="58">
        <f t="shared" si="8"/>
        <v>13214</v>
      </c>
      <c r="C81" s="114">
        <f t="shared" si="5"/>
        <v>2525</v>
      </c>
      <c r="D81" s="114"/>
      <c r="E81" s="114">
        <f t="shared" si="6"/>
        <v>8924</v>
      </c>
      <c r="F81" s="114"/>
      <c r="G81" s="114">
        <f t="shared" si="7"/>
        <v>1765</v>
      </c>
      <c r="H81" s="114"/>
      <c r="K81" s="8"/>
      <c r="L81" s="8"/>
      <c r="M81" s="8"/>
      <c r="U81" s="59" t="s">
        <v>2</v>
      </c>
      <c r="V81" s="58">
        <f t="shared" si="9"/>
        <v>13214</v>
      </c>
      <c r="W81" s="118">
        <v>8535</v>
      </c>
      <c r="X81" s="119"/>
      <c r="Y81" s="118">
        <v>4679</v>
      </c>
      <c r="Z81" s="119"/>
    </row>
    <row r="82" spans="1:26" ht="23.25" customHeight="1" x14ac:dyDescent="0.3">
      <c r="A82" s="59" t="s">
        <v>3</v>
      </c>
      <c r="B82" s="58">
        <f t="shared" si="8"/>
        <v>8569</v>
      </c>
      <c r="C82" s="114">
        <f t="shared" si="5"/>
        <v>1006</v>
      </c>
      <c r="D82" s="114"/>
      <c r="E82" s="114">
        <f t="shared" si="6"/>
        <v>5910</v>
      </c>
      <c r="F82" s="114"/>
      <c r="G82" s="114">
        <f t="shared" si="7"/>
        <v>1653</v>
      </c>
      <c r="H82" s="114"/>
      <c r="K82" s="8"/>
      <c r="L82" s="8"/>
      <c r="M82" s="8"/>
      <c r="U82" s="59" t="s">
        <v>3</v>
      </c>
      <c r="V82" s="58">
        <f t="shared" si="9"/>
        <v>8569</v>
      </c>
      <c r="W82" s="118">
        <v>4902</v>
      </c>
      <c r="X82" s="119"/>
      <c r="Y82" s="118">
        <v>3667</v>
      </c>
      <c r="Z82" s="119"/>
    </row>
    <row r="83" spans="1:26" ht="23.25" customHeight="1" x14ac:dyDescent="0.3">
      <c r="A83" s="59" t="s">
        <v>4</v>
      </c>
      <c r="B83" s="58">
        <f t="shared" si="8"/>
        <v>8031</v>
      </c>
      <c r="C83" s="114">
        <f>C103</f>
        <v>1604</v>
      </c>
      <c r="D83" s="114"/>
      <c r="E83" s="114">
        <f t="shared" si="6"/>
        <v>3984</v>
      </c>
      <c r="F83" s="114"/>
      <c r="G83" s="114">
        <f t="shared" si="7"/>
        <v>2443</v>
      </c>
      <c r="H83" s="114"/>
      <c r="K83" s="8"/>
      <c r="L83" s="8"/>
      <c r="M83" s="8"/>
      <c r="U83" s="59" t="s">
        <v>4</v>
      </c>
      <c r="V83" s="58">
        <f t="shared" si="9"/>
        <v>8031</v>
      </c>
      <c r="W83" s="118">
        <v>4388</v>
      </c>
      <c r="X83" s="119"/>
      <c r="Y83" s="118">
        <v>3643</v>
      </c>
      <c r="Z83" s="119"/>
    </row>
    <row r="84" spans="1:26" ht="23.25" customHeight="1" x14ac:dyDescent="0.3">
      <c r="A84" s="59" t="s">
        <v>5</v>
      </c>
      <c r="B84" s="58">
        <f t="shared" si="8"/>
        <v>9879</v>
      </c>
      <c r="C84" s="114">
        <f t="shared" si="5"/>
        <v>1363</v>
      </c>
      <c r="D84" s="114"/>
      <c r="E84" s="114">
        <f t="shared" si="6"/>
        <v>6472</v>
      </c>
      <c r="F84" s="114"/>
      <c r="G84" s="114">
        <f t="shared" si="7"/>
        <v>2044</v>
      </c>
      <c r="H84" s="114"/>
      <c r="K84" s="8"/>
      <c r="L84" s="8"/>
      <c r="M84" s="8"/>
      <c r="U84" s="59" t="s">
        <v>5</v>
      </c>
      <c r="V84" s="58">
        <f t="shared" si="9"/>
        <v>9879</v>
      </c>
      <c r="W84" s="118">
        <v>5716</v>
      </c>
      <c r="X84" s="119"/>
      <c r="Y84" s="118">
        <v>4163</v>
      </c>
      <c r="Z84" s="119"/>
    </row>
    <row r="85" spans="1:26" ht="23.25" customHeight="1" x14ac:dyDescent="0.3">
      <c r="A85" s="59" t="s">
        <v>6</v>
      </c>
      <c r="B85" s="58">
        <f t="shared" si="8"/>
        <v>10845</v>
      </c>
      <c r="C85" s="114">
        <f t="shared" si="5"/>
        <v>1605</v>
      </c>
      <c r="D85" s="114"/>
      <c r="E85" s="114">
        <f t="shared" si="6"/>
        <v>6520</v>
      </c>
      <c r="F85" s="114"/>
      <c r="G85" s="114">
        <f t="shared" si="7"/>
        <v>2720</v>
      </c>
      <c r="H85" s="114"/>
      <c r="K85" s="8"/>
      <c r="L85" s="8"/>
      <c r="M85" s="8"/>
      <c r="U85" s="59" t="s">
        <v>6</v>
      </c>
      <c r="V85" s="58">
        <f t="shared" si="9"/>
        <v>10845</v>
      </c>
      <c r="W85" s="118">
        <v>6217</v>
      </c>
      <c r="X85" s="119"/>
      <c r="Y85" s="118">
        <v>4628</v>
      </c>
      <c r="Z85" s="119"/>
    </row>
    <row r="86" spans="1:26" ht="23.25" customHeight="1" x14ac:dyDescent="0.3">
      <c r="A86" s="59" t="s">
        <v>7</v>
      </c>
      <c r="B86" s="58">
        <f t="shared" si="8"/>
        <v>11103</v>
      </c>
      <c r="C86" s="114">
        <f t="shared" si="5"/>
        <v>2068</v>
      </c>
      <c r="D86" s="114"/>
      <c r="E86" s="114">
        <f t="shared" si="6"/>
        <v>6950</v>
      </c>
      <c r="F86" s="114"/>
      <c r="G86" s="114">
        <f t="shared" si="7"/>
        <v>2085</v>
      </c>
      <c r="H86" s="114"/>
      <c r="K86" s="8"/>
      <c r="L86" s="8"/>
      <c r="M86" s="8"/>
      <c r="U86" s="59" t="s">
        <v>7</v>
      </c>
      <c r="V86" s="58">
        <f t="shared" si="9"/>
        <v>11103</v>
      </c>
      <c r="W86" s="118">
        <v>6541</v>
      </c>
      <c r="X86" s="119"/>
      <c r="Y86" s="118">
        <v>4562</v>
      </c>
      <c r="Z86" s="119"/>
    </row>
    <row r="87" spans="1:26" ht="23.25" customHeight="1" x14ac:dyDescent="0.3">
      <c r="A87" s="59" t="s">
        <v>8</v>
      </c>
      <c r="B87" s="58">
        <f t="shared" si="8"/>
        <v>9235</v>
      </c>
      <c r="C87" s="114">
        <f t="shared" si="5"/>
        <v>1479</v>
      </c>
      <c r="D87" s="114"/>
      <c r="E87" s="114">
        <f t="shared" si="6"/>
        <v>6002</v>
      </c>
      <c r="F87" s="114"/>
      <c r="G87" s="114">
        <f t="shared" si="7"/>
        <v>1754</v>
      </c>
      <c r="H87" s="114"/>
      <c r="K87" s="8"/>
      <c r="L87" s="8"/>
      <c r="M87" s="8"/>
      <c r="U87" s="59" t="s">
        <v>8</v>
      </c>
      <c r="V87" s="58">
        <f t="shared" si="9"/>
        <v>9235</v>
      </c>
      <c r="W87" s="118">
        <v>5260</v>
      </c>
      <c r="X87" s="119"/>
      <c r="Y87" s="118">
        <v>3975</v>
      </c>
      <c r="Z87" s="119"/>
    </row>
    <row r="88" spans="1:26" ht="23.25" customHeight="1" x14ac:dyDescent="0.3">
      <c r="A88" s="59" t="s">
        <v>9</v>
      </c>
      <c r="B88" s="58">
        <f t="shared" si="8"/>
        <v>17539</v>
      </c>
      <c r="C88" s="114">
        <f t="shared" si="5"/>
        <v>1367</v>
      </c>
      <c r="D88" s="114"/>
      <c r="E88" s="114">
        <f t="shared" si="6"/>
        <v>13817</v>
      </c>
      <c r="F88" s="114"/>
      <c r="G88" s="114">
        <f t="shared" si="7"/>
        <v>2355</v>
      </c>
      <c r="H88" s="114"/>
      <c r="K88" s="8"/>
      <c r="L88" s="8"/>
      <c r="M88" s="8"/>
      <c r="U88" s="59" t="s">
        <v>9</v>
      </c>
      <c r="V88" s="58">
        <f t="shared" si="9"/>
        <v>17539</v>
      </c>
      <c r="W88" s="118">
        <v>11195</v>
      </c>
      <c r="X88" s="119"/>
      <c r="Y88" s="118">
        <v>6344</v>
      </c>
      <c r="Z88" s="119"/>
    </row>
    <row r="89" spans="1:26" ht="23.25" customHeight="1" x14ac:dyDescent="0.3">
      <c r="A89" s="59" t="s">
        <v>10</v>
      </c>
      <c r="B89" s="58">
        <f t="shared" si="8"/>
        <v>15527</v>
      </c>
      <c r="C89" s="114">
        <f t="shared" si="5"/>
        <v>1382</v>
      </c>
      <c r="D89" s="114"/>
      <c r="E89" s="114">
        <f t="shared" si="6"/>
        <v>11919</v>
      </c>
      <c r="F89" s="114"/>
      <c r="G89" s="114">
        <f t="shared" si="7"/>
        <v>2226</v>
      </c>
      <c r="H89" s="114"/>
      <c r="K89" s="8"/>
      <c r="L89" s="8"/>
      <c r="M89" s="8"/>
      <c r="U89" s="59" t="s">
        <v>10</v>
      </c>
      <c r="V89" s="58">
        <f t="shared" si="9"/>
        <v>15527</v>
      </c>
      <c r="W89" s="118">
        <v>8988</v>
      </c>
      <c r="X89" s="119"/>
      <c r="Y89" s="118">
        <v>6539</v>
      </c>
      <c r="Z89" s="119"/>
    </row>
    <row r="90" spans="1:26" ht="23.25" customHeight="1" x14ac:dyDescent="0.3">
      <c r="A90" s="60" t="s">
        <v>11</v>
      </c>
      <c r="B90" s="61"/>
      <c r="C90" s="123"/>
      <c r="D90" s="123"/>
      <c r="E90" s="123"/>
      <c r="F90" s="123"/>
      <c r="G90" s="123"/>
      <c r="H90" s="123"/>
      <c r="K90" s="8"/>
      <c r="L90" s="8"/>
      <c r="M90" s="8"/>
      <c r="U90" s="60" t="s">
        <v>11</v>
      </c>
      <c r="V90" s="61"/>
      <c r="W90" s="118"/>
      <c r="X90" s="119"/>
      <c r="Y90" s="118"/>
      <c r="Z90" s="119"/>
    </row>
    <row r="91" spans="1:26" ht="23.25" customHeight="1" x14ac:dyDescent="0.3">
      <c r="A91" s="62" t="s">
        <v>12</v>
      </c>
      <c r="B91" s="63">
        <f>+SUM(B79:B90)</f>
        <v>110042</v>
      </c>
      <c r="C91" s="124">
        <f>+SUM(C79:C90)</f>
        <v>16749</v>
      </c>
      <c r="D91" s="124"/>
      <c r="E91" s="124">
        <f>+SUM(E79:E90)</f>
        <v>73172</v>
      </c>
      <c r="F91" s="124"/>
      <c r="G91" s="124">
        <f>+SUM(G79:G90)</f>
        <v>20121</v>
      </c>
      <c r="H91" s="124"/>
      <c r="K91" s="8"/>
      <c r="L91" s="8"/>
      <c r="M91" s="8"/>
      <c r="U91" s="62" t="s">
        <v>12</v>
      </c>
      <c r="V91" s="63">
        <f>+SUM(V79:V90)</f>
        <v>110042</v>
      </c>
      <c r="W91" s="124">
        <f>+SUM(W79:W90)</f>
        <v>64938</v>
      </c>
      <c r="X91" s="124"/>
      <c r="Y91" s="124">
        <f>+SUM(Y79:Y90)</f>
        <v>45104</v>
      </c>
      <c r="Z91" s="125"/>
    </row>
    <row r="92" spans="1:26" ht="15.75" customHeight="1" x14ac:dyDescent="0.3">
      <c r="A92" s="64" t="s">
        <v>22</v>
      </c>
      <c r="B92" s="65">
        <v>1</v>
      </c>
      <c r="C92" s="120">
        <f>+C91/B91</f>
        <v>0.15220552152814379</v>
      </c>
      <c r="D92" s="120"/>
      <c r="E92" s="120">
        <f>+E91/B91</f>
        <v>0.66494611148470584</v>
      </c>
      <c r="F92" s="120"/>
      <c r="G92" s="120">
        <f>+G91/B91</f>
        <v>0.18284836698715037</v>
      </c>
      <c r="H92" s="120"/>
      <c r="K92" s="8"/>
      <c r="L92" s="8"/>
      <c r="M92" s="8"/>
      <c r="U92" s="64" t="s">
        <v>18</v>
      </c>
      <c r="V92" s="65">
        <v>1</v>
      </c>
      <c r="W92" s="120">
        <f>+W91/V91</f>
        <v>0.59012013594809254</v>
      </c>
      <c r="X92" s="120"/>
      <c r="Y92" s="120">
        <f>+Y91/V91</f>
        <v>0.40987986405190746</v>
      </c>
      <c r="Z92" s="121"/>
    </row>
    <row r="93" spans="1:26" ht="23.25" customHeight="1" x14ac:dyDescent="0.3">
      <c r="A93" s="66"/>
      <c r="B93" s="67"/>
      <c r="C93" s="67"/>
      <c r="D93" s="67"/>
      <c r="E93" s="67"/>
      <c r="F93" s="67"/>
      <c r="G93" s="67"/>
      <c r="H93" s="67"/>
      <c r="I93" s="67"/>
      <c r="J93" s="67"/>
      <c r="K93" s="8"/>
      <c r="L93" s="8"/>
      <c r="M93" s="8"/>
      <c r="U93" s="66"/>
      <c r="V93" s="67"/>
      <c r="W93" s="67"/>
      <c r="X93" s="67"/>
      <c r="Y93" s="67"/>
      <c r="Z93" s="67"/>
    </row>
    <row r="94" spans="1:26" ht="23.25" customHeight="1" x14ac:dyDescent="0.3">
      <c r="A94" s="66"/>
      <c r="B94" s="67"/>
      <c r="C94" s="67"/>
      <c r="D94" s="67"/>
      <c r="E94" s="67"/>
      <c r="F94" s="67"/>
      <c r="G94" s="67"/>
      <c r="H94" s="67"/>
      <c r="I94" s="67"/>
      <c r="J94" s="67"/>
      <c r="K94" s="8"/>
      <c r="L94" s="8"/>
      <c r="M94" s="8"/>
      <c r="U94" s="66"/>
      <c r="V94" s="67"/>
      <c r="W94" s="67"/>
      <c r="X94" s="67"/>
      <c r="Y94" s="67"/>
      <c r="Z94" s="67"/>
    </row>
    <row r="95" spans="1:26" ht="23.25" customHeight="1" x14ac:dyDescent="0.3">
      <c r="A95" s="7"/>
    </row>
    <row r="96" spans="1:26" ht="23.25" customHeight="1" thickBot="1" x14ac:dyDescent="0.35">
      <c r="A96" s="122" t="s">
        <v>105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</row>
    <row r="97" spans="1:28" ht="23.25" customHeight="1" thickTop="1" x14ac:dyDescent="0.3">
      <c r="A97" s="7"/>
      <c r="N97" s="68"/>
    </row>
    <row r="98" spans="1:28" ht="94.5" customHeight="1" x14ac:dyDescent="0.3">
      <c r="A98" s="69" t="s">
        <v>17</v>
      </c>
      <c r="B98" s="70" t="s">
        <v>12</v>
      </c>
      <c r="C98" s="126" t="s">
        <v>106</v>
      </c>
      <c r="D98" s="127"/>
      <c r="E98" s="126" t="s">
        <v>107</v>
      </c>
      <c r="F98" s="127"/>
      <c r="G98" s="126" t="s">
        <v>108</v>
      </c>
      <c r="H98" s="127"/>
      <c r="I98" s="126" t="s">
        <v>109</v>
      </c>
      <c r="J98" s="127"/>
      <c r="K98" s="126" t="s">
        <v>110</v>
      </c>
      <c r="L98" s="127"/>
      <c r="M98" s="126" t="s">
        <v>111</v>
      </c>
      <c r="N98" s="127"/>
      <c r="O98" s="71"/>
      <c r="W98" s="9"/>
      <c r="X98" s="9"/>
      <c r="Y98" s="9"/>
      <c r="Z98" s="9"/>
      <c r="AA98" s="9"/>
      <c r="AB98" s="14"/>
    </row>
    <row r="99" spans="1:28" ht="23.25" customHeight="1" x14ac:dyDescent="0.3">
      <c r="A99" s="57" t="s">
        <v>0</v>
      </c>
      <c r="B99" s="72">
        <f>+SUM(C99:N99)</f>
        <v>2532</v>
      </c>
      <c r="C99" s="118">
        <v>1226</v>
      </c>
      <c r="D99" s="118"/>
      <c r="E99" s="118">
        <v>430</v>
      </c>
      <c r="F99" s="118"/>
      <c r="G99" s="118">
        <v>260</v>
      </c>
      <c r="H99" s="118"/>
      <c r="I99" s="118">
        <v>81</v>
      </c>
      <c r="J99" s="118"/>
      <c r="K99" s="118">
        <v>339</v>
      </c>
      <c r="L99" s="118"/>
      <c r="M99" s="118">
        <v>196</v>
      </c>
      <c r="N99" s="119"/>
      <c r="W99" s="9"/>
      <c r="X99" s="9"/>
      <c r="Y99" s="9"/>
      <c r="Z99" s="9"/>
      <c r="AA99" s="9"/>
      <c r="AB99" s="14"/>
    </row>
    <row r="100" spans="1:28" ht="23.25" customHeight="1" x14ac:dyDescent="0.3">
      <c r="A100" s="59" t="s">
        <v>1</v>
      </c>
      <c r="B100" s="72">
        <f t="shared" ref="B100:B109" si="10">+SUM(C100:N100)</f>
        <v>3568</v>
      </c>
      <c r="C100" s="118">
        <v>1124</v>
      </c>
      <c r="D100" s="118"/>
      <c r="E100" s="118">
        <v>1424</v>
      </c>
      <c r="F100" s="118"/>
      <c r="G100" s="118">
        <v>373</v>
      </c>
      <c r="H100" s="118"/>
      <c r="I100" s="118">
        <v>106</v>
      </c>
      <c r="J100" s="118"/>
      <c r="K100" s="118">
        <v>312</v>
      </c>
      <c r="L100" s="118"/>
      <c r="M100" s="118">
        <v>229</v>
      </c>
      <c r="N100" s="119"/>
      <c r="W100" s="9"/>
      <c r="X100" s="9"/>
      <c r="Y100" s="9"/>
      <c r="Z100" s="9"/>
      <c r="AA100" s="9"/>
      <c r="AB100" s="14"/>
    </row>
    <row r="101" spans="1:28" ht="23.25" customHeight="1" x14ac:dyDescent="0.3">
      <c r="A101" s="59" t="s">
        <v>2</v>
      </c>
      <c r="B101" s="72">
        <f t="shared" si="10"/>
        <v>13214</v>
      </c>
      <c r="C101" s="118">
        <v>2525</v>
      </c>
      <c r="D101" s="118"/>
      <c r="E101" s="118">
        <v>6017</v>
      </c>
      <c r="F101" s="118"/>
      <c r="G101" s="118">
        <v>2758</v>
      </c>
      <c r="H101" s="118"/>
      <c r="I101" s="118">
        <v>149</v>
      </c>
      <c r="J101" s="118"/>
      <c r="K101" s="118">
        <v>1418</v>
      </c>
      <c r="L101" s="118"/>
      <c r="M101" s="118">
        <v>347</v>
      </c>
      <c r="N101" s="119"/>
      <c r="W101" s="9"/>
      <c r="X101" s="9"/>
      <c r="Y101" s="9"/>
      <c r="Z101" s="9"/>
      <c r="AA101" s="9"/>
      <c r="AB101" s="14"/>
    </row>
    <row r="102" spans="1:28" ht="23.25" customHeight="1" x14ac:dyDescent="0.3">
      <c r="A102" s="59" t="s">
        <v>3</v>
      </c>
      <c r="B102" s="72">
        <f t="shared" si="10"/>
        <v>8569</v>
      </c>
      <c r="C102" s="118">
        <v>1006</v>
      </c>
      <c r="D102" s="118"/>
      <c r="E102" s="118">
        <v>2494</v>
      </c>
      <c r="F102" s="118"/>
      <c r="G102" s="118">
        <v>3178</v>
      </c>
      <c r="H102" s="118"/>
      <c r="I102" s="118">
        <v>238</v>
      </c>
      <c r="J102" s="118"/>
      <c r="K102" s="118">
        <v>1291</v>
      </c>
      <c r="L102" s="118"/>
      <c r="M102" s="118">
        <v>362</v>
      </c>
      <c r="N102" s="119"/>
      <c r="W102" s="9"/>
      <c r="X102" s="9"/>
      <c r="Y102" s="9"/>
      <c r="Z102" s="9"/>
      <c r="AA102" s="9"/>
      <c r="AB102" s="14"/>
    </row>
    <row r="103" spans="1:28" ht="23.25" customHeight="1" x14ac:dyDescent="0.3">
      <c r="A103" s="59" t="s">
        <v>4</v>
      </c>
      <c r="B103" s="72">
        <f t="shared" si="10"/>
        <v>8031</v>
      </c>
      <c r="C103" s="118">
        <v>1604</v>
      </c>
      <c r="D103" s="118"/>
      <c r="E103" s="118">
        <v>2179</v>
      </c>
      <c r="F103" s="118"/>
      <c r="G103" s="118">
        <v>1617</v>
      </c>
      <c r="H103" s="118"/>
      <c r="I103" s="118">
        <v>188</v>
      </c>
      <c r="J103" s="118"/>
      <c r="K103" s="118">
        <v>1798</v>
      </c>
      <c r="L103" s="118"/>
      <c r="M103" s="118">
        <v>645</v>
      </c>
      <c r="N103" s="119"/>
      <c r="W103" s="9"/>
      <c r="X103" s="9"/>
      <c r="Y103" s="9"/>
      <c r="Z103" s="9"/>
      <c r="AA103" s="9"/>
      <c r="AB103" s="14"/>
    </row>
    <row r="104" spans="1:28" ht="23.25" customHeight="1" x14ac:dyDescent="0.3">
      <c r="A104" s="59" t="s">
        <v>5</v>
      </c>
      <c r="B104" s="72">
        <f t="shared" si="10"/>
        <v>9879</v>
      </c>
      <c r="C104" s="118">
        <v>1363</v>
      </c>
      <c r="D104" s="118"/>
      <c r="E104" s="118">
        <v>2571</v>
      </c>
      <c r="F104" s="118"/>
      <c r="G104" s="118">
        <v>3644</v>
      </c>
      <c r="H104" s="118"/>
      <c r="I104" s="118">
        <v>257</v>
      </c>
      <c r="J104" s="118"/>
      <c r="K104" s="118">
        <v>1636</v>
      </c>
      <c r="L104" s="118"/>
      <c r="M104" s="118">
        <v>408</v>
      </c>
      <c r="N104" s="119"/>
      <c r="W104" s="9"/>
      <c r="X104" s="9"/>
      <c r="Y104" s="9"/>
      <c r="Z104" s="9"/>
      <c r="AA104" s="9"/>
      <c r="AB104" s="14"/>
    </row>
    <row r="105" spans="1:28" ht="23.25" customHeight="1" x14ac:dyDescent="0.3">
      <c r="A105" s="59" t="s">
        <v>6</v>
      </c>
      <c r="B105" s="72">
        <f t="shared" si="10"/>
        <v>10845</v>
      </c>
      <c r="C105" s="118">
        <v>1605</v>
      </c>
      <c r="D105" s="118"/>
      <c r="E105" s="118">
        <v>3437</v>
      </c>
      <c r="F105" s="118"/>
      <c r="G105" s="118">
        <v>2946</v>
      </c>
      <c r="H105" s="118"/>
      <c r="I105" s="118">
        <v>137</v>
      </c>
      <c r="J105" s="118"/>
      <c r="K105" s="118">
        <v>2227</v>
      </c>
      <c r="L105" s="118"/>
      <c r="M105" s="118">
        <v>493</v>
      </c>
      <c r="N105" s="119"/>
      <c r="W105" s="9"/>
      <c r="X105" s="9"/>
      <c r="Y105" s="9"/>
      <c r="Z105" s="9"/>
      <c r="AA105" s="9"/>
      <c r="AB105" s="14"/>
    </row>
    <row r="106" spans="1:28" ht="23.25" customHeight="1" x14ac:dyDescent="0.3">
      <c r="A106" s="59" t="s">
        <v>7</v>
      </c>
      <c r="B106" s="72">
        <f t="shared" si="10"/>
        <v>11103</v>
      </c>
      <c r="C106" s="118">
        <v>2068</v>
      </c>
      <c r="D106" s="118"/>
      <c r="E106" s="118">
        <v>3622</v>
      </c>
      <c r="F106" s="118"/>
      <c r="G106" s="118">
        <v>3179</v>
      </c>
      <c r="H106" s="118"/>
      <c r="I106" s="118">
        <v>149</v>
      </c>
      <c r="J106" s="118"/>
      <c r="K106" s="118">
        <v>1711</v>
      </c>
      <c r="L106" s="118"/>
      <c r="M106" s="118">
        <v>374</v>
      </c>
      <c r="N106" s="119"/>
      <c r="W106" s="9"/>
      <c r="X106" s="9"/>
      <c r="Y106" s="9"/>
      <c r="Z106" s="9"/>
      <c r="AA106" s="9"/>
      <c r="AB106" s="14"/>
    </row>
    <row r="107" spans="1:28" ht="23.25" customHeight="1" x14ac:dyDescent="0.3">
      <c r="A107" s="59" t="s">
        <v>8</v>
      </c>
      <c r="B107" s="72">
        <f t="shared" si="10"/>
        <v>9235</v>
      </c>
      <c r="C107" s="118">
        <v>1479</v>
      </c>
      <c r="D107" s="118"/>
      <c r="E107" s="118">
        <v>2959</v>
      </c>
      <c r="F107" s="118"/>
      <c r="G107" s="118">
        <v>2966</v>
      </c>
      <c r="H107" s="118"/>
      <c r="I107" s="118">
        <v>77</v>
      </c>
      <c r="J107" s="118"/>
      <c r="K107" s="118">
        <v>1382</v>
      </c>
      <c r="L107" s="118"/>
      <c r="M107" s="118">
        <v>372</v>
      </c>
      <c r="N107" s="119"/>
      <c r="W107" s="9"/>
      <c r="X107" s="9"/>
      <c r="Y107" s="9"/>
      <c r="Z107" s="9"/>
      <c r="AA107" s="9"/>
      <c r="AB107" s="14"/>
    </row>
    <row r="108" spans="1:28" ht="23.25" customHeight="1" x14ac:dyDescent="0.3">
      <c r="A108" s="59" t="s">
        <v>9</v>
      </c>
      <c r="B108" s="72">
        <f t="shared" si="10"/>
        <v>17539</v>
      </c>
      <c r="C108" s="118">
        <v>1367</v>
      </c>
      <c r="D108" s="118"/>
      <c r="E108" s="118">
        <v>10070</v>
      </c>
      <c r="F108" s="118"/>
      <c r="G108" s="118">
        <v>3564</v>
      </c>
      <c r="H108" s="118"/>
      <c r="I108" s="118">
        <v>183</v>
      </c>
      <c r="J108" s="118"/>
      <c r="K108" s="118">
        <v>1916</v>
      </c>
      <c r="L108" s="118"/>
      <c r="M108" s="118">
        <v>439</v>
      </c>
      <c r="N108" s="119"/>
      <c r="W108" s="9"/>
      <c r="X108" s="9"/>
      <c r="Y108" s="9"/>
      <c r="Z108" s="9"/>
      <c r="AA108" s="9"/>
      <c r="AB108" s="14"/>
    </row>
    <row r="109" spans="1:28" ht="23.25" customHeight="1" x14ac:dyDescent="0.3">
      <c r="A109" s="59" t="s">
        <v>10</v>
      </c>
      <c r="B109" s="72">
        <f t="shared" si="10"/>
        <v>15527</v>
      </c>
      <c r="C109" s="118">
        <v>1382</v>
      </c>
      <c r="D109" s="118"/>
      <c r="E109" s="118">
        <v>9947</v>
      </c>
      <c r="F109" s="118"/>
      <c r="G109" s="118">
        <v>1904</v>
      </c>
      <c r="H109" s="118"/>
      <c r="I109" s="118">
        <v>68</v>
      </c>
      <c r="J109" s="118"/>
      <c r="K109" s="118">
        <v>1707</v>
      </c>
      <c r="L109" s="118"/>
      <c r="M109" s="118">
        <v>519</v>
      </c>
      <c r="N109" s="119"/>
      <c r="W109" s="9"/>
      <c r="X109" s="9"/>
      <c r="Y109" s="9"/>
      <c r="Z109" s="9"/>
      <c r="AA109" s="9"/>
      <c r="AB109" s="14"/>
    </row>
    <row r="110" spans="1:28" ht="23.25" customHeight="1" x14ac:dyDescent="0.3">
      <c r="A110" s="60" t="s">
        <v>11</v>
      </c>
      <c r="B110" s="72"/>
      <c r="C110" s="73"/>
      <c r="D110" s="74"/>
      <c r="E110" s="73"/>
      <c r="F110" s="74"/>
      <c r="G110" s="73"/>
      <c r="H110" s="74"/>
      <c r="I110" s="73"/>
      <c r="J110" s="74"/>
      <c r="K110" s="73"/>
      <c r="L110" s="74"/>
      <c r="M110" s="118"/>
      <c r="N110" s="119"/>
      <c r="W110" s="9"/>
      <c r="X110" s="9"/>
      <c r="Y110" s="9"/>
      <c r="Z110" s="9"/>
      <c r="AA110" s="9"/>
      <c r="AB110" s="14"/>
    </row>
    <row r="111" spans="1:28" ht="23.25" customHeight="1" x14ac:dyDescent="0.3">
      <c r="A111" s="62" t="s">
        <v>12</v>
      </c>
      <c r="B111" s="63">
        <f>+SUM(B99:B110)</f>
        <v>110042</v>
      </c>
      <c r="C111" s="124">
        <f>+SUM(C99:C110)</f>
        <v>16749</v>
      </c>
      <c r="D111" s="124"/>
      <c r="E111" s="124">
        <f>+SUM(E99:E110)</f>
        <v>45150</v>
      </c>
      <c r="F111" s="124"/>
      <c r="G111" s="124">
        <f>+SUM(G99:G110)</f>
        <v>26389</v>
      </c>
      <c r="H111" s="124"/>
      <c r="I111" s="124">
        <f>+SUM(I99:I110)</f>
        <v>1633</v>
      </c>
      <c r="J111" s="124"/>
      <c r="K111" s="124">
        <f>+SUM(K99:K110)</f>
        <v>15737</v>
      </c>
      <c r="L111" s="124"/>
      <c r="M111" s="124">
        <f>+SUM(M99:M110)</f>
        <v>4384</v>
      </c>
      <c r="N111" s="125"/>
      <c r="W111" s="10"/>
      <c r="X111" s="10"/>
      <c r="Y111" s="10"/>
      <c r="Z111" s="10"/>
      <c r="AA111" s="10"/>
    </row>
    <row r="112" spans="1:28" ht="23.25" customHeight="1" x14ac:dyDescent="0.3">
      <c r="A112" s="64" t="s">
        <v>22</v>
      </c>
      <c r="B112" s="65">
        <v>1</v>
      </c>
      <c r="C112" s="120">
        <f>+C111/$B$111</f>
        <v>0.15220552152814379</v>
      </c>
      <c r="D112" s="120"/>
      <c r="E112" s="120">
        <f>+E111/$B$111</f>
        <v>0.41029788626160918</v>
      </c>
      <c r="F112" s="120"/>
      <c r="G112" s="120">
        <f>+G111/$B$111</f>
        <v>0.23980843677868449</v>
      </c>
      <c r="H112" s="120"/>
      <c r="I112" s="120">
        <f>+I111/$B$111</f>
        <v>1.4839788444412133E-2</v>
      </c>
      <c r="J112" s="120"/>
      <c r="K112" s="120">
        <f>+K111/$B$111</f>
        <v>0.14300903291470529</v>
      </c>
      <c r="L112" s="120"/>
      <c r="M112" s="120">
        <f>+M111/$B$111</f>
        <v>3.9839334072445068E-2</v>
      </c>
      <c r="N112" s="121"/>
      <c r="W112" s="10"/>
      <c r="X112" s="10"/>
      <c r="Y112" s="10"/>
      <c r="Z112" s="10"/>
      <c r="AA112" s="10"/>
    </row>
    <row r="113" spans="1:27" ht="12.75" customHeight="1" x14ac:dyDescent="0.3">
      <c r="A113" s="66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W113" s="10"/>
      <c r="X113" s="10"/>
      <c r="Y113" s="10"/>
      <c r="Z113" s="10"/>
      <c r="AA113" s="10"/>
    </row>
    <row r="114" spans="1:27" ht="12.75" customHeight="1" x14ac:dyDescent="0.3">
      <c r="K114" s="67"/>
      <c r="L114" s="67"/>
      <c r="M114" s="67"/>
      <c r="N114" s="67"/>
      <c r="O114" s="67"/>
      <c r="P114" s="67"/>
      <c r="W114" s="10"/>
      <c r="X114" s="10"/>
      <c r="Y114" s="10"/>
      <c r="Z114" s="10"/>
      <c r="AA114" s="10"/>
    </row>
    <row r="115" spans="1:27" ht="23.25" customHeight="1" x14ac:dyDescent="0.3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W115" s="10"/>
      <c r="X115" s="10"/>
      <c r="Y115" s="10"/>
      <c r="Z115" s="10"/>
      <c r="AA115" s="10"/>
    </row>
    <row r="116" spans="1:27" ht="20.25" customHeight="1" x14ac:dyDescent="0.3">
      <c r="A116" s="75" t="s">
        <v>112</v>
      </c>
      <c r="B116" s="76"/>
      <c r="C116" s="76"/>
      <c r="D116" s="76"/>
      <c r="E116" s="76"/>
      <c r="F116" s="76"/>
      <c r="G116" s="76"/>
      <c r="H116" s="11"/>
    </row>
    <row r="117" spans="1:27" ht="20.25" customHeight="1" x14ac:dyDescent="0.3">
      <c r="A117" s="75" t="s">
        <v>29</v>
      </c>
      <c r="B117" s="76"/>
      <c r="C117" s="76"/>
      <c r="D117" s="76"/>
      <c r="E117" s="76"/>
      <c r="F117" s="76"/>
      <c r="G117" s="76"/>
      <c r="H117" s="11"/>
    </row>
    <row r="123" spans="1:27" ht="18.75" customHeight="1" x14ac:dyDescent="0.3"/>
  </sheetData>
  <mergeCells count="251">
    <mergeCell ref="C112:D112"/>
    <mergeCell ref="E112:F112"/>
    <mergeCell ref="G112:H112"/>
    <mergeCell ref="I112:J112"/>
    <mergeCell ref="K112:L112"/>
    <mergeCell ref="M112:N112"/>
    <mergeCell ref="M110:N110"/>
    <mergeCell ref="C111:D111"/>
    <mergeCell ref="E111:F111"/>
    <mergeCell ref="G111:H111"/>
    <mergeCell ref="I111:J111"/>
    <mergeCell ref="K111:L111"/>
    <mergeCell ref="M111:N111"/>
    <mergeCell ref="C109:D109"/>
    <mergeCell ref="E109:F109"/>
    <mergeCell ref="G109:H109"/>
    <mergeCell ref="I109:J109"/>
    <mergeCell ref="K109:L109"/>
    <mergeCell ref="M109:N109"/>
    <mergeCell ref="C108:D108"/>
    <mergeCell ref="E108:F108"/>
    <mergeCell ref="G108:H108"/>
    <mergeCell ref="I108:J108"/>
    <mergeCell ref="K108:L108"/>
    <mergeCell ref="M108:N108"/>
    <mergeCell ref="C107:D107"/>
    <mergeCell ref="E107:F107"/>
    <mergeCell ref="G107:H107"/>
    <mergeCell ref="I107:J107"/>
    <mergeCell ref="K107:L107"/>
    <mergeCell ref="M107:N107"/>
    <mergeCell ref="C106:D106"/>
    <mergeCell ref="E106:F106"/>
    <mergeCell ref="G106:H106"/>
    <mergeCell ref="I106:J106"/>
    <mergeCell ref="K106:L106"/>
    <mergeCell ref="M106:N106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2:D92"/>
    <mergeCell ref="E92:F92"/>
    <mergeCell ref="G92:H92"/>
    <mergeCell ref="W92:X92"/>
    <mergeCell ref="Y92:Z92"/>
    <mergeCell ref="A96:N96"/>
    <mergeCell ref="C90:D90"/>
    <mergeCell ref="E90:F90"/>
    <mergeCell ref="G90:H90"/>
    <mergeCell ref="W90:X90"/>
    <mergeCell ref="Y90:Z90"/>
    <mergeCell ref="C91:D91"/>
    <mergeCell ref="E91:F91"/>
    <mergeCell ref="G91:H91"/>
    <mergeCell ref="W91:X91"/>
    <mergeCell ref="Y91:Z91"/>
    <mergeCell ref="C88:D88"/>
    <mergeCell ref="E88:F88"/>
    <mergeCell ref="G88:H88"/>
    <mergeCell ref="W88:X88"/>
    <mergeCell ref="Y88:Z88"/>
    <mergeCell ref="C89:D89"/>
    <mergeCell ref="E89:F89"/>
    <mergeCell ref="G89:H89"/>
    <mergeCell ref="W89:X89"/>
    <mergeCell ref="Y89:Z89"/>
    <mergeCell ref="C86:D86"/>
    <mergeCell ref="E86:F86"/>
    <mergeCell ref="G86:H86"/>
    <mergeCell ref="W86:X86"/>
    <mergeCell ref="Y86:Z86"/>
    <mergeCell ref="C87:D87"/>
    <mergeCell ref="E87:F87"/>
    <mergeCell ref="G87:H87"/>
    <mergeCell ref="W87:X87"/>
    <mergeCell ref="Y87:Z87"/>
    <mergeCell ref="C84:D84"/>
    <mergeCell ref="E84:F84"/>
    <mergeCell ref="G84:H84"/>
    <mergeCell ref="W84:X84"/>
    <mergeCell ref="Y84:Z84"/>
    <mergeCell ref="C85:D85"/>
    <mergeCell ref="E85:F85"/>
    <mergeCell ref="G85:H85"/>
    <mergeCell ref="W85:X85"/>
    <mergeCell ref="Y85:Z85"/>
    <mergeCell ref="C82:D82"/>
    <mergeCell ref="E82:F82"/>
    <mergeCell ref="G82:H82"/>
    <mergeCell ref="W82:X82"/>
    <mergeCell ref="Y82:Z82"/>
    <mergeCell ref="C83:D83"/>
    <mergeCell ref="E83:F83"/>
    <mergeCell ref="G83:H83"/>
    <mergeCell ref="W83:X83"/>
    <mergeCell ref="Y83:Z83"/>
    <mergeCell ref="C80:D80"/>
    <mergeCell ref="E80:F80"/>
    <mergeCell ref="G80:H80"/>
    <mergeCell ref="W80:X80"/>
    <mergeCell ref="Y80:Z80"/>
    <mergeCell ref="C81:D81"/>
    <mergeCell ref="E81:F81"/>
    <mergeCell ref="G81:H81"/>
    <mergeCell ref="W81:X81"/>
    <mergeCell ref="Y81:Z81"/>
    <mergeCell ref="Y78:Z78"/>
    <mergeCell ref="C79:D79"/>
    <mergeCell ref="E79:F79"/>
    <mergeCell ref="G79:H79"/>
    <mergeCell ref="W79:X79"/>
    <mergeCell ref="Y79:Z79"/>
    <mergeCell ref="A77:A78"/>
    <mergeCell ref="B77:B78"/>
    <mergeCell ref="C77:D78"/>
    <mergeCell ref="E77:F78"/>
    <mergeCell ref="G77:H78"/>
    <mergeCell ref="W78:X78"/>
    <mergeCell ref="B65:C65"/>
    <mergeCell ref="B66:C66"/>
    <mergeCell ref="B67:C67"/>
    <mergeCell ref="A68:C68"/>
    <mergeCell ref="A75:H75"/>
    <mergeCell ref="U75:Z76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  <mergeCell ref="X14:Y15"/>
    <mergeCell ref="Z14:AA15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2019-12-13T22:42:54Z</dcterms:modified>
</cp:coreProperties>
</file>