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E28" i="1"/>
  <c r="D28" i="1"/>
  <c r="C28" i="1"/>
  <c r="B28" i="1"/>
  <c r="B129" i="1"/>
  <c r="F129" i="1"/>
  <c r="E129" i="1"/>
  <c r="D129" i="1"/>
  <c r="C129" i="1"/>
  <c r="N96" i="1"/>
  <c r="M96" i="1"/>
  <c r="L96" i="1"/>
  <c r="K96" i="1"/>
  <c r="J96" i="1"/>
  <c r="I96" i="1"/>
  <c r="H96" i="1"/>
  <c r="G96" i="1"/>
  <c r="F96" i="1"/>
  <c r="E96" i="1"/>
  <c r="D96" i="1"/>
  <c r="C96" i="1"/>
  <c r="N67" i="1"/>
  <c r="M67" i="1"/>
  <c r="L67" i="1"/>
  <c r="K67" i="1"/>
  <c r="J67" i="1"/>
  <c r="I67" i="1"/>
  <c r="H67" i="1"/>
  <c r="G67" i="1"/>
  <c r="F67" i="1"/>
  <c r="E67" i="1"/>
  <c r="D67" i="1"/>
  <c r="C67" i="1"/>
  <c r="J56" i="1" l="1"/>
  <c r="J57" i="1"/>
  <c r="J58" i="1"/>
  <c r="J59" i="1"/>
  <c r="J60" i="1"/>
  <c r="J61" i="1"/>
  <c r="J62" i="1"/>
  <c r="J63" i="1"/>
  <c r="J55" i="1"/>
  <c r="B25" i="1" l="1"/>
  <c r="B26" i="1"/>
  <c r="B27" i="1"/>
  <c r="B21" i="1" l="1"/>
  <c r="B22" i="1"/>
  <c r="B23" i="1"/>
  <c r="B24" i="1"/>
  <c r="B39" i="1" l="1"/>
  <c r="B40" i="1"/>
  <c r="B41" i="1"/>
  <c r="B42" i="1"/>
  <c r="B43" i="1" l="1"/>
  <c r="C99" i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C44" i="1" s="1"/>
  <c r="D43" i="1"/>
  <c r="D44" i="1" s="1"/>
  <c r="E43" i="1"/>
  <c r="E44" i="1" s="1"/>
  <c r="F43" i="1"/>
  <c r="F44" i="1" s="1"/>
  <c r="G43" i="1"/>
  <c r="G44" i="1" s="1"/>
  <c r="H43" i="1"/>
  <c r="H44" i="1" s="1"/>
  <c r="I43" i="1"/>
  <c r="I44" i="1" s="1"/>
  <c r="J43" i="1"/>
  <c r="J44" i="1" s="1"/>
  <c r="J16" i="1"/>
  <c r="B16" i="1"/>
  <c r="F99" i="1" l="1"/>
  <c r="N99" i="1"/>
  <c r="I99" i="1"/>
  <c r="C29" i="1"/>
  <c r="B67" i="1"/>
  <c r="B96" i="1"/>
  <c r="F130" i="1"/>
  <c r="J28" i="1"/>
  <c r="O29" i="1" s="1"/>
  <c r="B68" i="1" l="1"/>
  <c r="D68" i="1"/>
  <c r="E68" i="1"/>
  <c r="C68" i="1"/>
  <c r="K68" i="1"/>
  <c r="L68" i="1"/>
  <c r="H68" i="1"/>
  <c r="G68" i="1"/>
  <c r="I68" i="1"/>
  <c r="G97" i="1"/>
  <c r="C97" i="1"/>
  <c r="F97" i="1"/>
  <c r="D97" i="1"/>
  <c r="E97" i="1"/>
  <c r="K97" i="1"/>
  <c r="L97" i="1"/>
  <c r="M97" i="1"/>
  <c r="N97" i="1"/>
  <c r="J97" i="1"/>
  <c r="H97" i="1"/>
  <c r="I97" i="1"/>
  <c r="N29" i="1"/>
  <c r="E29" i="1"/>
  <c r="K29" i="1"/>
  <c r="L29" i="1"/>
  <c r="M29" i="1"/>
  <c r="B97" i="1"/>
  <c r="C130" i="1"/>
  <c r="D130" i="1"/>
  <c r="E130" i="1"/>
  <c r="B130" i="1"/>
  <c r="J68" i="1"/>
  <c r="B44" i="1"/>
  <c r="F68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<sst xmlns="http://schemas.openxmlformats.org/spreadsheetml/2006/main" count="171" uniqueCount="90">
  <si>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</si>
  <si>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</si>
  <si>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</si>
  <si>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</si>
  <si>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</si>
  <si>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</si>
  <si>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</si>
  <si>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</si>
  <si>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</si>
  <si>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</si>
  <si>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</si>
  <si>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</si>
  <si>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</si>
  <si>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</si>
  <si>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</si>
  <si>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</si>
  <si>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</si>
  <si>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</si>
  <si>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</si>
  <si>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</si>
  <si>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</si>
  <si>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</si>
  <si>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</si>
  <si>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</si>
  <si>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</si>
  <si>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</si>
  <si>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</si>
  <si>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</si>
  <si>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</si>
  <si>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</si>
  <si>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</si>
  <si>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</si>
  <si>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</si>
  <si>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</si>
  <si>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</si>
  <si>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</si>
  <si>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</si>
  <si>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</si>
  <si>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</si>
  <si>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</si>
  <si>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</si>
  <si>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</si>
  <si>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</si>
  <si>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</si>
  <si>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</si>
  <si>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</si>
  <si>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</si>
  <si>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</si>
  <si>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</si>
  <si>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</si>
  <si>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</si>
  <si>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</si>
  <si>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</si>
  <si>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</si>
  <si>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</si>
  <si>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</si>
  <si>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</si>
  <si>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</si>
  <si>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</si>
  <si>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</si>
  <si>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</si>
  <si>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</si>
  <si>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</si>
  <si>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</si>
  <si>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</si>
  <si>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</si>
  <si>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</si>
  <si>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</si>
  <si>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</si>
  <si>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</si>
  <si>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</si>
  <si>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</si>
  <si>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</si>
  <si>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</si>
  <si>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</si>
  <si>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</si>
  <si>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</si>
  <si>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</si>
  <si>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</si>
  <si>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</si>
  <si>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</si>
  <si>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</si>
  <si>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</si>
  <si>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</si>
  <si>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</si>
  <si>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</si>
  <si>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</si>
  <si>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</si>
  <si>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</si>
  <si>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Octubre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</si>
</sst>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2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86053824338335"/>
          <c:y val="0.31683780663234401"/>
          <c:w val="0.38943191132664456"/>
          <c:h val="0.64523063673531189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5332368002421884"/>
                  <c:y val="0.112392584039975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-1.3728833406162883E-3"/>
                  <c:y val="0.18135315717746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0.11970217542176111"/>
                  <c:y val="0.104956276499091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281</c:v>
                </c:pt>
                <c:pt idx="1">
                  <c:v>32449</c:v>
                </c:pt>
                <c:pt idx="2">
                  <c:v>26253</c:v>
                </c:pt>
                <c:pt idx="3">
                  <c:v>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35136</xdr:rowOff>
    </xdr:from>
    <xdr:to>
      <xdr:col>14</xdr:col>
      <xdr:colOff>655742</xdr:colOff>
      <xdr:row>50</xdr:row>
      <xdr:rowOff>84666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65404</xdr:colOff>
      <xdr:row>13</xdr:row>
      <xdr:rowOff>100412</xdr:rowOff>
    </xdr:from>
    <xdr:to>
      <xdr:col>7</xdr:col>
      <xdr:colOff>663784</xdr:colOff>
      <xdr:row>15</xdr:row>
      <xdr:rowOff>73659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192904" y="2227662"/>
          <a:ext cx="2217630" cy="481247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77045</xdr:colOff>
      <xdr:row>16</xdr:row>
      <xdr:rowOff>72181</xdr:rowOff>
    </xdr:from>
    <xdr:to>
      <xdr:col>7</xdr:col>
      <xdr:colOff>681088</xdr:colOff>
      <xdr:row>19</xdr:row>
      <xdr:rowOff>95249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04545" y="2897931"/>
          <a:ext cx="2223293" cy="594568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103081</xdr:colOff>
      <xdr:row>20</xdr:row>
      <xdr:rowOff>104296</xdr:rowOff>
    </xdr:from>
    <xdr:to>
      <xdr:col>7</xdr:col>
      <xdr:colOff>722471</xdr:colOff>
      <xdr:row>23</xdr:row>
      <xdr:rowOff>158749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30581" y="3692046"/>
          <a:ext cx="2238640" cy="625953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O131"/>
  <sheetViews>
    <sheetView tabSelected="1" view="pageBreakPreview" zoomScale="90" zoomScaleNormal="100" zoomScaleSheetLayoutView="90" workbookViewId="0">
      <selection activeCell="O12" sqref="O1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3" t="s">
        <v>89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6919</v>
      </c>
      <c r="C18" s="43">
        <v>1503</v>
      </c>
      <c r="D18" s="43">
        <v>5053</v>
      </c>
      <c r="E18" s="43">
        <v>363</v>
      </c>
      <c r="I18" s="41" t="s">
        <v>18</v>
      </c>
      <c r="J18" s="42">
        <f t="shared" si="1"/>
        <v>6919</v>
      </c>
      <c r="K18" s="43">
        <v>5276</v>
      </c>
      <c r="L18" s="43">
        <v>635</v>
      </c>
      <c r="M18" s="43">
        <v>795</v>
      </c>
      <c r="N18" s="43">
        <v>206</v>
      </c>
      <c r="O18" s="43">
        <v>7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4823</v>
      </c>
      <c r="C22" s="43">
        <v>1175</v>
      </c>
      <c r="D22" s="43">
        <v>3403</v>
      </c>
      <c r="E22" s="43">
        <v>245</v>
      </c>
      <c r="I22" s="41" t="s">
        <v>22</v>
      </c>
      <c r="J22" s="42">
        <f t="shared" si="1"/>
        <v>4823</v>
      </c>
      <c r="K22" s="43">
        <v>3695</v>
      </c>
      <c r="L22" s="43">
        <v>453</v>
      </c>
      <c r="M22" s="43">
        <v>578</v>
      </c>
      <c r="N22" s="43">
        <v>90</v>
      </c>
      <c r="O22" s="43">
        <v>7</v>
      </c>
    </row>
    <row r="23" spans="1:15" s="40" customFormat="1" ht="15" customHeight="1" x14ac:dyDescent="0.3">
      <c r="A23" s="41" t="s">
        <v>23</v>
      </c>
      <c r="B23" s="42">
        <f t="shared" si="0"/>
        <v>4101</v>
      </c>
      <c r="C23" s="43">
        <v>1116</v>
      </c>
      <c r="D23" s="43">
        <v>2726</v>
      </c>
      <c r="E23" s="43">
        <v>259</v>
      </c>
      <c r="I23" s="41" t="s">
        <v>23</v>
      </c>
      <c r="J23" s="42">
        <f t="shared" si="1"/>
        <v>4101</v>
      </c>
      <c r="K23" s="43">
        <v>3028</v>
      </c>
      <c r="L23" s="43">
        <v>449</v>
      </c>
      <c r="M23" s="43">
        <v>392</v>
      </c>
      <c r="N23" s="43">
        <v>208</v>
      </c>
      <c r="O23" s="43">
        <v>24</v>
      </c>
    </row>
    <row r="24" spans="1:15" s="40" customFormat="1" ht="15" customHeight="1" x14ac:dyDescent="0.3">
      <c r="A24" s="41" t="s">
        <v>24</v>
      </c>
      <c r="B24" s="42">
        <f t="shared" si="0"/>
        <v>6360</v>
      </c>
      <c r="C24" s="43">
        <v>1809</v>
      </c>
      <c r="D24" s="43">
        <v>4160</v>
      </c>
      <c r="E24" s="43">
        <v>391</v>
      </c>
      <c r="I24" s="41" t="s">
        <v>24</v>
      </c>
      <c r="J24" s="42">
        <f t="shared" si="1"/>
        <v>6360</v>
      </c>
      <c r="K24" s="43">
        <v>4640</v>
      </c>
      <c r="L24" s="43">
        <v>793</v>
      </c>
      <c r="M24" s="43">
        <v>650</v>
      </c>
      <c r="N24" s="43">
        <v>257</v>
      </c>
      <c r="O24" s="43">
        <v>20</v>
      </c>
    </row>
    <row r="25" spans="1:15" s="40" customFormat="1" ht="15" customHeight="1" x14ac:dyDescent="0.3">
      <c r="A25" s="41" t="s">
        <v>25</v>
      </c>
      <c r="B25" s="42">
        <f t="shared" si="0"/>
        <v>14931</v>
      </c>
      <c r="C25" s="43">
        <v>3915</v>
      </c>
      <c r="D25" s="43">
        <v>10020</v>
      </c>
      <c r="E25" s="43">
        <v>996</v>
      </c>
      <c r="I25" s="41" t="s">
        <v>25</v>
      </c>
      <c r="J25" s="42">
        <f t="shared" si="1"/>
        <v>14931</v>
      </c>
      <c r="K25" s="43">
        <v>11090</v>
      </c>
      <c r="L25" s="43">
        <v>1650</v>
      </c>
      <c r="M25" s="43">
        <v>1626</v>
      </c>
      <c r="N25" s="43">
        <v>528</v>
      </c>
      <c r="O25" s="43">
        <v>37</v>
      </c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67683</v>
      </c>
      <c r="C28" s="47">
        <f t="shared" ref="C28:E28" si="2">SUM(C16:C27)</f>
        <v>16117</v>
      </c>
      <c r="D28" s="47">
        <f t="shared" si="2"/>
        <v>47630</v>
      </c>
      <c r="E28" s="47">
        <f t="shared" si="2"/>
        <v>3936</v>
      </c>
      <c r="I28" s="33" t="s">
        <v>0</v>
      </c>
      <c r="J28" s="47">
        <f>SUM(J16:J27)</f>
        <v>67683</v>
      </c>
      <c r="K28" s="47">
        <f t="shared" ref="K28:O28" si="3">SUM(K16:K27)</f>
        <v>51040</v>
      </c>
      <c r="L28" s="47">
        <f t="shared" si="3"/>
        <v>6680</v>
      </c>
      <c r="M28" s="47">
        <f t="shared" si="3"/>
        <v>7518</v>
      </c>
      <c r="N28" s="47">
        <f t="shared" si="3"/>
        <v>2285</v>
      </c>
      <c r="O28" s="47">
        <f t="shared" si="3"/>
        <v>160</v>
      </c>
    </row>
    <row r="29" spans="1:15" s="40" customFormat="1" ht="15" customHeight="1" thickBot="1" x14ac:dyDescent="0.35">
      <c r="A29" s="48" t="s">
        <v>1</v>
      </c>
      <c r="B29" s="49">
        <v>1</v>
      </c>
      <c r="C29" s="49">
        <f>C28/B28</f>
        <v>0.23812478761284223</v>
      </c>
      <c r="D29" s="49">
        <v>0.7</v>
      </c>
      <c r="E29" s="49">
        <f>E28/B28</f>
        <v>5.8153450644918218E-2</v>
      </c>
      <c r="I29" s="48" t="s">
        <v>1</v>
      </c>
      <c r="J29" s="49">
        <v>1</v>
      </c>
      <c r="K29" s="49">
        <f>K28/$J$28</f>
        <v>0.75410368925727289</v>
      </c>
      <c r="L29" s="49">
        <f t="shared" ref="L29:O29" si="4">L28/$J$28</f>
        <v>9.869538879777788E-2</v>
      </c>
      <c r="M29" s="49">
        <f t="shared" si="4"/>
        <v>0.1110766366739063</v>
      </c>
      <c r="N29" s="49">
        <f t="shared" si="4"/>
        <v>3.3760323862712945E-2</v>
      </c>
      <c r="O29" s="49">
        <f t="shared" si="4"/>
        <v>2.3639614083300091E-3</v>
      </c>
    </row>
    <row r="30" spans="1:15" s="40" customFormat="1" ht="52.5" hidden="1" customHeight="1" x14ac:dyDescent="0.3">
      <c r="A30" s="50"/>
    </row>
    <row r="31" spans="1:15" s="40" customFormat="1" ht="6" hidden="1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281</v>
      </c>
      <c r="C39" s="61">
        <v>22</v>
      </c>
      <c r="D39" s="61">
        <v>14</v>
      </c>
      <c r="E39" s="61">
        <v>21</v>
      </c>
      <c r="F39" s="61">
        <v>25</v>
      </c>
      <c r="G39" s="61">
        <v>56</v>
      </c>
      <c r="H39" s="61">
        <v>41</v>
      </c>
      <c r="I39" s="61">
        <v>24</v>
      </c>
      <c r="J39" s="61">
        <v>78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32449</v>
      </c>
      <c r="C40" s="61">
        <v>1209</v>
      </c>
      <c r="D40" s="61">
        <v>2310</v>
      </c>
      <c r="E40" s="61">
        <v>2507</v>
      </c>
      <c r="F40" s="61">
        <v>4110</v>
      </c>
      <c r="G40" s="61">
        <v>7777</v>
      </c>
      <c r="H40" s="61">
        <v>6977</v>
      </c>
      <c r="I40" s="61">
        <v>4877</v>
      </c>
      <c r="J40" s="61">
        <v>2682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26253</v>
      </c>
      <c r="C41" s="61">
        <v>711</v>
      </c>
      <c r="D41" s="61">
        <v>1232</v>
      </c>
      <c r="E41" s="61">
        <v>2283</v>
      </c>
      <c r="F41" s="61">
        <v>5958</v>
      </c>
      <c r="G41" s="61">
        <v>7625</v>
      </c>
      <c r="H41" s="61">
        <v>4913</v>
      </c>
      <c r="I41" s="61">
        <v>2432</v>
      </c>
      <c r="J41" s="61">
        <v>1099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8700</v>
      </c>
      <c r="C42" s="68">
        <v>376</v>
      </c>
      <c r="D42" s="68">
        <v>1661</v>
      </c>
      <c r="E42" s="68">
        <v>3771</v>
      </c>
      <c r="F42" s="68">
        <v>1438</v>
      </c>
      <c r="G42" s="68">
        <v>778</v>
      </c>
      <c r="H42" s="68">
        <v>424</v>
      </c>
      <c r="I42" s="68">
        <v>175</v>
      </c>
      <c r="J42" s="68">
        <v>77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67683</v>
      </c>
      <c r="C43" s="71">
        <f t="shared" ref="C43:J43" si="5">SUM(C39:C42)</f>
        <v>2318</v>
      </c>
      <c r="D43" s="71">
        <f t="shared" si="5"/>
        <v>5217</v>
      </c>
      <c r="E43" s="71">
        <f t="shared" si="5"/>
        <v>8582</v>
      </c>
      <c r="F43" s="71">
        <f t="shared" si="5"/>
        <v>11531</v>
      </c>
      <c r="G43" s="71">
        <f t="shared" si="5"/>
        <v>16236</v>
      </c>
      <c r="H43" s="71">
        <f t="shared" si="5"/>
        <v>12355</v>
      </c>
      <c r="I43" s="71">
        <f t="shared" si="5"/>
        <v>7508</v>
      </c>
      <c r="J43" s="71">
        <f t="shared" si="5"/>
        <v>3936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" si="6">B43/$B43</f>
        <v>1</v>
      </c>
      <c r="C44" s="73">
        <f>C43/$B43</f>
        <v>3.4247890903181005E-2</v>
      </c>
      <c r="D44" s="73">
        <f t="shared" ref="D44:J44" si="7">D43/$B43</f>
        <v>7.7079916670360363E-2</v>
      </c>
      <c r="E44" s="73">
        <f t="shared" si="7"/>
        <v>0.12679698003930087</v>
      </c>
      <c r="F44" s="73">
        <f t="shared" si="7"/>
        <v>0.17036774374658334</v>
      </c>
      <c r="G44" s="73">
        <f t="shared" si="7"/>
        <v>0.23988298391028767</v>
      </c>
      <c r="H44" s="73">
        <f t="shared" si="7"/>
        <v>0.18254214499948287</v>
      </c>
      <c r="I44" s="73">
        <f t="shared" si="7"/>
        <v>0.11092888908588568</v>
      </c>
      <c r="J44" s="73">
        <f t="shared" si="7"/>
        <v>5.8153450644918218E-2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hidden="1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hidden="1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10" t="s">
        <v>45</v>
      </c>
      <c r="B53" s="109" t="s">
        <v>0</v>
      </c>
      <c r="C53" s="109" t="s">
        <v>76</v>
      </c>
      <c r="D53" s="109"/>
      <c r="E53" s="109"/>
      <c r="F53" s="109" t="s">
        <v>0</v>
      </c>
      <c r="G53" s="109" t="s">
        <v>77</v>
      </c>
      <c r="H53" s="109"/>
      <c r="I53" s="109"/>
      <c r="J53" s="109" t="s">
        <v>0</v>
      </c>
      <c r="K53" s="108" t="s">
        <v>78</v>
      </c>
      <c r="L53" s="108"/>
      <c r="M53" s="109" t="s">
        <v>79</v>
      </c>
      <c r="N53" s="109" t="s">
        <v>80</v>
      </c>
      <c r="O53" s="107"/>
    </row>
    <row r="54" spans="1:15" ht="15" customHeight="1" x14ac:dyDescent="0.2">
      <c r="A54" s="110"/>
      <c r="B54" s="109"/>
      <c r="C54" s="1" t="s">
        <v>2</v>
      </c>
      <c r="D54" s="1" t="s">
        <v>3</v>
      </c>
      <c r="E54" s="1" t="s">
        <v>44</v>
      </c>
      <c r="F54" s="109"/>
      <c r="G54" s="2" t="s">
        <v>2</v>
      </c>
      <c r="H54" s="2" t="s">
        <v>3</v>
      </c>
      <c r="I54" s="2" t="s">
        <v>44</v>
      </c>
      <c r="J54" s="109"/>
      <c r="K54" s="2" t="s">
        <v>2</v>
      </c>
      <c r="L54" s="2" t="s">
        <v>3</v>
      </c>
      <c r="M54" s="109"/>
      <c r="N54" s="109"/>
      <c r="O54" s="107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8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76</v>
      </c>
      <c r="C57" s="61">
        <v>6</v>
      </c>
      <c r="D57" s="61">
        <v>70</v>
      </c>
      <c r="E57" s="79">
        <v>0</v>
      </c>
      <c r="F57" s="63">
        <f>G57+H57+I57</f>
        <v>80</v>
      </c>
      <c r="G57" s="61">
        <v>20</v>
      </c>
      <c r="H57" s="61">
        <v>44</v>
      </c>
      <c r="I57" s="79">
        <v>16</v>
      </c>
      <c r="J57" s="78">
        <f t="shared" si="8"/>
        <v>216</v>
      </c>
      <c r="K57" s="61">
        <v>36</v>
      </c>
      <c r="L57" s="61">
        <v>180</v>
      </c>
      <c r="M57" s="63">
        <v>4</v>
      </c>
      <c r="N57" s="63">
        <v>3</v>
      </c>
      <c r="O57" s="80"/>
    </row>
    <row r="58" spans="1:15" ht="15" customHeight="1" x14ac:dyDescent="0.2">
      <c r="A58" s="65" t="s">
        <v>19</v>
      </c>
      <c r="B58" s="63">
        <f t="shared" ref="B58:B66" si="9">C58+D58+E58</f>
        <v>0</v>
      </c>
      <c r="C58" s="61">
        <v>0</v>
      </c>
      <c r="D58" s="61">
        <v>0</v>
      </c>
      <c r="E58" s="79">
        <v>0</v>
      </c>
      <c r="F58" s="63">
        <f t="shared" ref="F58:F66" si="10">G58+H58+I58</f>
        <v>0</v>
      </c>
      <c r="G58" s="61">
        <v>0</v>
      </c>
      <c r="H58" s="61">
        <v>0</v>
      </c>
      <c r="I58" s="79">
        <v>0</v>
      </c>
      <c r="J58" s="78">
        <f t="shared" si="8"/>
        <v>0</v>
      </c>
      <c r="K58" s="61">
        <v>0</v>
      </c>
      <c r="L58" s="61">
        <v>0</v>
      </c>
      <c r="M58" s="63">
        <v>0</v>
      </c>
      <c r="N58" s="63">
        <v>0</v>
      </c>
      <c r="O58" s="80"/>
    </row>
    <row r="59" spans="1:15" ht="15" customHeight="1" x14ac:dyDescent="0.2">
      <c r="A59" s="81" t="s">
        <v>20</v>
      </c>
      <c r="B59" s="63">
        <f t="shared" si="9"/>
        <v>0</v>
      </c>
      <c r="C59" s="61">
        <v>0</v>
      </c>
      <c r="D59" s="61">
        <v>0</v>
      </c>
      <c r="E59" s="79">
        <v>0</v>
      </c>
      <c r="F59" s="82">
        <f t="shared" si="10"/>
        <v>0</v>
      </c>
      <c r="G59" s="61">
        <v>0</v>
      </c>
      <c r="H59" s="61">
        <v>0</v>
      </c>
      <c r="I59" s="79">
        <v>0</v>
      </c>
      <c r="J59" s="78">
        <f t="shared" si="8"/>
        <v>0</v>
      </c>
      <c r="K59" s="61">
        <v>0</v>
      </c>
      <c r="L59" s="61">
        <v>0</v>
      </c>
      <c r="M59" s="82">
        <v>0</v>
      </c>
      <c r="N59" s="82">
        <v>0</v>
      </c>
      <c r="O59" s="83"/>
    </row>
    <row r="60" spans="1:15" ht="15" customHeight="1" x14ac:dyDescent="0.2">
      <c r="A60" s="65" t="s">
        <v>21</v>
      </c>
      <c r="B60" s="63">
        <f t="shared" si="9"/>
        <v>0</v>
      </c>
      <c r="C60" s="61">
        <v>0</v>
      </c>
      <c r="D60" s="61">
        <v>0</v>
      </c>
      <c r="E60" s="79">
        <v>0</v>
      </c>
      <c r="F60" s="63">
        <f t="shared" si="10"/>
        <v>0</v>
      </c>
      <c r="G60" s="61">
        <v>0</v>
      </c>
      <c r="H60" s="61">
        <v>0</v>
      </c>
      <c r="I60" s="79">
        <v>0</v>
      </c>
      <c r="J60" s="78">
        <f t="shared" si="8"/>
        <v>0</v>
      </c>
      <c r="K60" s="61">
        <v>0</v>
      </c>
      <c r="L60" s="61">
        <v>0</v>
      </c>
      <c r="M60" s="63">
        <v>0</v>
      </c>
      <c r="N60" s="63">
        <v>0</v>
      </c>
      <c r="O60" s="80"/>
    </row>
    <row r="61" spans="1:15" ht="15" customHeight="1" x14ac:dyDescent="0.2">
      <c r="A61" s="65" t="s">
        <v>22</v>
      </c>
      <c r="B61" s="63">
        <f t="shared" si="9"/>
        <v>59</v>
      </c>
      <c r="C61" s="61">
        <v>6</v>
      </c>
      <c r="D61" s="61">
        <v>51</v>
      </c>
      <c r="E61" s="79">
        <v>2</v>
      </c>
      <c r="F61" s="63">
        <f t="shared" si="10"/>
        <v>72</v>
      </c>
      <c r="G61" s="61">
        <v>14</v>
      </c>
      <c r="H61" s="61">
        <v>47</v>
      </c>
      <c r="I61" s="79">
        <v>11</v>
      </c>
      <c r="J61" s="78">
        <f t="shared" si="8"/>
        <v>160</v>
      </c>
      <c r="K61" s="61">
        <v>38</v>
      </c>
      <c r="L61" s="61">
        <v>122</v>
      </c>
      <c r="M61" s="63">
        <v>3</v>
      </c>
      <c r="N61" s="63">
        <v>2</v>
      </c>
      <c r="O61" s="80"/>
    </row>
    <row r="62" spans="1:15" ht="15" customHeight="1" x14ac:dyDescent="0.2">
      <c r="A62" s="65" t="s">
        <v>23</v>
      </c>
      <c r="B62" s="63">
        <f t="shared" si="9"/>
        <v>71</v>
      </c>
      <c r="C62" s="61">
        <v>18</v>
      </c>
      <c r="D62" s="61">
        <v>53</v>
      </c>
      <c r="E62" s="79">
        <v>0</v>
      </c>
      <c r="F62" s="63">
        <f t="shared" si="10"/>
        <v>69</v>
      </c>
      <c r="G62" s="61">
        <v>19</v>
      </c>
      <c r="H62" s="61">
        <v>40</v>
      </c>
      <c r="I62" s="79">
        <v>10</v>
      </c>
      <c r="J62" s="78">
        <f t="shared" si="8"/>
        <v>109</v>
      </c>
      <c r="K62" s="61">
        <v>33</v>
      </c>
      <c r="L62" s="61">
        <v>76</v>
      </c>
      <c r="M62" s="63">
        <v>1</v>
      </c>
      <c r="N62" s="63">
        <v>4</v>
      </c>
      <c r="O62" s="80"/>
    </row>
    <row r="63" spans="1:15" ht="15" customHeight="1" x14ac:dyDescent="0.2">
      <c r="A63" s="81" t="s">
        <v>24</v>
      </c>
      <c r="B63" s="63">
        <f t="shared" si="9"/>
        <v>110</v>
      </c>
      <c r="C63" s="61">
        <v>29</v>
      </c>
      <c r="D63" s="61">
        <v>81</v>
      </c>
      <c r="E63" s="79">
        <v>0</v>
      </c>
      <c r="F63" s="63">
        <f t="shared" si="10"/>
        <v>81</v>
      </c>
      <c r="G63" s="61">
        <v>17</v>
      </c>
      <c r="H63" s="61">
        <v>44</v>
      </c>
      <c r="I63" s="79">
        <v>20</v>
      </c>
      <c r="J63" s="78">
        <f t="shared" si="8"/>
        <v>160</v>
      </c>
      <c r="K63" s="61">
        <v>35</v>
      </c>
      <c r="L63" s="61">
        <v>125</v>
      </c>
      <c r="M63" s="63">
        <v>2</v>
      </c>
      <c r="N63" s="63">
        <v>3</v>
      </c>
      <c r="O63" s="80"/>
    </row>
    <row r="64" spans="1:15" ht="15" customHeight="1" x14ac:dyDescent="0.2">
      <c r="A64" s="65" t="s">
        <v>25</v>
      </c>
      <c r="B64" s="63">
        <f t="shared" si="9"/>
        <v>171</v>
      </c>
      <c r="C64" s="61">
        <v>33</v>
      </c>
      <c r="D64" s="61">
        <v>138</v>
      </c>
      <c r="E64" s="79">
        <v>0</v>
      </c>
      <c r="F64" s="63">
        <f t="shared" si="10"/>
        <v>211</v>
      </c>
      <c r="G64" s="61">
        <v>36</v>
      </c>
      <c r="H64" s="61">
        <v>124</v>
      </c>
      <c r="I64" s="79">
        <v>51</v>
      </c>
      <c r="J64" s="78">
        <f t="shared" ref="J64:J66" si="11">K64+L64</f>
        <v>373</v>
      </c>
      <c r="K64" s="61">
        <v>93</v>
      </c>
      <c r="L64" s="61">
        <v>280</v>
      </c>
      <c r="M64" s="63">
        <v>3</v>
      </c>
      <c r="N64" s="63">
        <v>7</v>
      </c>
      <c r="O64" s="80"/>
    </row>
    <row r="65" spans="1:15" ht="15" hidden="1" customHeight="1" x14ac:dyDescent="0.2">
      <c r="A65" s="81" t="s">
        <v>26</v>
      </c>
      <c r="B65" s="63">
        <f t="shared" si="9"/>
        <v>0</v>
      </c>
      <c r="C65" s="61"/>
      <c r="D65" s="61"/>
      <c r="E65" s="79"/>
      <c r="F65" s="63">
        <f t="shared" si="10"/>
        <v>0</v>
      </c>
      <c r="G65" s="61"/>
      <c r="H65" s="61"/>
      <c r="I65" s="79"/>
      <c r="J65" s="78">
        <f t="shared" si="11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9"/>
        <v>0</v>
      </c>
      <c r="C66" s="84"/>
      <c r="D66" s="84"/>
      <c r="E66" s="85"/>
      <c r="F66" s="67">
        <f t="shared" si="10"/>
        <v>0</v>
      </c>
      <c r="G66" s="84"/>
      <c r="H66" s="84"/>
      <c r="I66" s="85"/>
      <c r="J66" s="86">
        <f t="shared" si="11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" si="12">SUM(B55:B66)</f>
        <v>921</v>
      </c>
      <c r="C67" s="71">
        <f>SUM(C55:C66)</f>
        <v>154</v>
      </c>
      <c r="D67" s="71">
        <f t="shared" ref="D67:N67" si="13">SUM(D55:D66)</f>
        <v>764</v>
      </c>
      <c r="E67" s="71">
        <f t="shared" si="13"/>
        <v>3</v>
      </c>
      <c r="F67" s="71">
        <f t="shared" si="13"/>
        <v>890</v>
      </c>
      <c r="G67" s="71">
        <f t="shared" si="13"/>
        <v>164</v>
      </c>
      <c r="H67" s="71">
        <f t="shared" si="13"/>
        <v>537</v>
      </c>
      <c r="I67" s="71">
        <f t="shared" si="13"/>
        <v>189</v>
      </c>
      <c r="J67" s="71">
        <f t="shared" si="13"/>
        <v>1912</v>
      </c>
      <c r="K67" s="71">
        <f t="shared" si="13"/>
        <v>409</v>
      </c>
      <c r="L67" s="71">
        <f t="shared" si="13"/>
        <v>1503</v>
      </c>
      <c r="M67" s="71">
        <f t="shared" si="13"/>
        <v>26</v>
      </c>
      <c r="N67" s="71">
        <f t="shared" si="13"/>
        <v>38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0.16720955483170466</v>
      </c>
      <c r="D68" s="73">
        <f t="shared" ref="D68:E68" si="14">D67/$B$67</f>
        <v>0.82953311617806735</v>
      </c>
      <c r="E68" s="73">
        <f t="shared" si="14"/>
        <v>3.2573289902280132E-3</v>
      </c>
      <c r="F68" s="73">
        <f>F67/$F$67</f>
        <v>1</v>
      </c>
      <c r="G68" s="73">
        <f>G67/$F$67</f>
        <v>0.1842696629213483</v>
      </c>
      <c r="H68" s="73">
        <f t="shared" ref="H68:I68" si="15">H67/$F$67</f>
        <v>0.60337078651685394</v>
      </c>
      <c r="I68" s="73">
        <f t="shared" si="15"/>
        <v>0.21235955056179776</v>
      </c>
      <c r="J68" s="73">
        <f>J67/$J$67</f>
        <v>1</v>
      </c>
      <c r="K68" s="73">
        <f>K67/$J$67</f>
        <v>0.21391213389121339</v>
      </c>
      <c r="L68" s="73">
        <f t="shared" ref="L68" si="16">L67/$J$67</f>
        <v>0.78608786610878656</v>
      </c>
      <c r="M68" s="73">
        <v>1</v>
      </c>
      <c r="N68" s="73">
        <v>1</v>
      </c>
      <c r="O68" s="75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4" t="s">
        <v>88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10" t="s">
        <v>45</v>
      </c>
      <c r="B81" s="109" t="s">
        <v>0</v>
      </c>
      <c r="C81" s="109" t="s">
        <v>48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90"/>
    </row>
    <row r="82" spans="1:15" ht="15.75" customHeight="1" x14ac:dyDescent="0.2">
      <c r="A82" s="110"/>
      <c r="B82" s="109"/>
      <c r="C82" s="111" t="s">
        <v>47</v>
      </c>
      <c r="D82" s="111"/>
      <c r="E82" s="112"/>
      <c r="F82" s="113" t="s">
        <v>5</v>
      </c>
      <c r="G82" s="111"/>
      <c r="H82" s="112"/>
      <c r="I82" s="113" t="s">
        <v>6</v>
      </c>
      <c r="J82" s="111"/>
      <c r="K82" s="112"/>
      <c r="L82" s="111" t="s">
        <v>7</v>
      </c>
      <c r="M82" s="111"/>
      <c r="N82" s="111"/>
      <c r="O82" s="90"/>
    </row>
    <row r="83" spans="1:15" ht="33.75" customHeight="1" x14ac:dyDescent="0.2">
      <c r="A83" s="110"/>
      <c r="B83" s="109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90"/>
    </row>
    <row r="84" spans="1:15" ht="15" customHeight="1" x14ac:dyDescent="0.2">
      <c r="A84" s="77" t="s">
        <v>16</v>
      </c>
      <c r="B84" s="78">
        <f>SUM(C84:N84)</f>
        <v>15856</v>
      </c>
      <c r="C84" s="61">
        <v>33</v>
      </c>
      <c r="D84" s="61">
        <v>39</v>
      </c>
      <c r="E84" s="79">
        <v>0</v>
      </c>
      <c r="F84" s="61">
        <v>4970</v>
      </c>
      <c r="G84" s="61">
        <v>2641</v>
      </c>
      <c r="H84" s="79">
        <v>218</v>
      </c>
      <c r="I84" s="61">
        <v>4641</v>
      </c>
      <c r="J84" s="61">
        <v>1558</v>
      </c>
      <c r="K84" s="79">
        <v>165</v>
      </c>
      <c r="L84" s="61">
        <v>245</v>
      </c>
      <c r="M84" s="61">
        <v>489</v>
      </c>
      <c r="N84" s="61">
        <v>857</v>
      </c>
      <c r="O84" s="83"/>
    </row>
    <row r="85" spans="1:15" ht="15" customHeight="1" x14ac:dyDescent="0.2">
      <c r="A85" s="65" t="s">
        <v>17</v>
      </c>
      <c r="B85" s="78">
        <f t="shared" ref="B85:B95" si="17">SUM(C85:N85)</f>
        <v>14693</v>
      </c>
      <c r="C85" s="61">
        <v>47</v>
      </c>
      <c r="D85" s="61">
        <v>25</v>
      </c>
      <c r="E85" s="79">
        <v>1</v>
      </c>
      <c r="F85" s="61">
        <v>4469</v>
      </c>
      <c r="G85" s="61">
        <v>2433</v>
      </c>
      <c r="H85" s="79">
        <v>229</v>
      </c>
      <c r="I85" s="61">
        <v>4168</v>
      </c>
      <c r="J85" s="61">
        <v>1555</v>
      </c>
      <c r="K85" s="79">
        <v>123</v>
      </c>
      <c r="L85" s="61">
        <v>208</v>
      </c>
      <c r="M85" s="61">
        <v>531</v>
      </c>
      <c r="N85" s="61">
        <v>904</v>
      </c>
      <c r="O85" s="83"/>
    </row>
    <row r="86" spans="1:15" ht="15" customHeight="1" x14ac:dyDescent="0.2">
      <c r="A86" s="81" t="s">
        <v>18</v>
      </c>
      <c r="B86" s="78">
        <f t="shared" si="17"/>
        <v>6919</v>
      </c>
      <c r="C86" s="61">
        <v>14</v>
      </c>
      <c r="D86" s="61">
        <v>16</v>
      </c>
      <c r="E86" s="79">
        <v>1</v>
      </c>
      <c r="F86" s="61">
        <v>2119</v>
      </c>
      <c r="G86" s="61">
        <v>1180</v>
      </c>
      <c r="H86" s="79">
        <v>131</v>
      </c>
      <c r="I86" s="61">
        <v>1936</v>
      </c>
      <c r="J86" s="61">
        <v>695</v>
      </c>
      <c r="K86" s="79">
        <v>66</v>
      </c>
      <c r="L86" s="61">
        <v>113</v>
      </c>
      <c r="M86" s="61">
        <v>248</v>
      </c>
      <c r="N86" s="61">
        <v>400</v>
      </c>
      <c r="O86" s="83"/>
    </row>
    <row r="87" spans="1:15" ht="15" customHeight="1" x14ac:dyDescent="0.2">
      <c r="A87" s="65" t="s">
        <v>19</v>
      </c>
      <c r="B87" s="78">
        <f t="shared" si="17"/>
        <v>0</v>
      </c>
      <c r="C87" s="61">
        <v>0</v>
      </c>
      <c r="D87" s="61">
        <v>0</v>
      </c>
      <c r="E87" s="79">
        <v>0</v>
      </c>
      <c r="F87" s="61">
        <v>0</v>
      </c>
      <c r="G87" s="61">
        <v>0</v>
      </c>
      <c r="H87" s="79">
        <v>0</v>
      </c>
      <c r="I87" s="61">
        <v>0</v>
      </c>
      <c r="J87" s="61">
        <v>0</v>
      </c>
      <c r="K87" s="79">
        <v>0</v>
      </c>
      <c r="L87" s="61">
        <v>0</v>
      </c>
      <c r="M87" s="61">
        <v>0</v>
      </c>
      <c r="N87" s="61">
        <v>0</v>
      </c>
      <c r="O87" s="83"/>
    </row>
    <row r="88" spans="1:15" ht="15" customHeight="1" x14ac:dyDescent="0.2">
      <c r="A88" s="81" t="s">
        <v>20</v>
      </c>
      <c r="B88" s="78">
        <f t="shared" si="17"/>
        <v>0</v>
      </c>
      <c r="C88" s="61">
        <v>0</v>
      </c>
      <c r="D88" s="61">
        <v>0</v>
      </c>
      <c r="E88" s="79">
        <v>0</v>
      </c>
      <c r="F88" s="61">
        <v>0</v>
      </c>
      <c r="G88" s="61">
        <v>0</v>
      </c>
      <c r="H88" s="79">
        <v>0</v>
      </c>
      <c r="I88" s="61">
        <v>0</v>
      </c>
      <c r="J88" s="61">
        <v>0</v>
      </c>
      <c r="K88" s="79">
        <v>0</v>
      </c>
      <c r="L88" s="61">
        <v>0</v>
      </c>
      <c r="M88" s="61">
        <v>0</v>
      </c>
      <c r="N88" s="61">
        <v>0</v>
      </c>
      <c r="O88" s="83"/>
    </row>
    <row r="89" spans="1:15" ht="15" customHeight="1" x14ac:dyDescent="0.2">
      <c r="A89" s="65" t="s">
        <v>21</v>
      </c>
      <c r="B89" s="78">
        <f t="shared" si="17"/>
        <v>0</v>
      </c>
      <c r="C89" s="61">
        <v>0</v>
      </c>
      <c r="D89" s="61">
        <v>0</v>
      </c>
      <c r="E89" s="79">
        <v>0</v>
      </c>
      <c r="F89" s="61">
        <v>0</v>
      </c>
      <c r="G89" s="61">
        <v>0</v>
      </c>
      <c r="H89" s="79">
        <v>0</v>
      </c>
      <c r="I89" s="61">
        <v>0</v>
      </c>
      <c r="J89" s="61">
        <v>0</v>
      </c>
      <c r="K89" s="79">
        <v>0</v>
      </c>
      <c r="L89" s="61">
        <v>0</v>
      </c>
      <c r="M89" s="61">
        <v>0</v>
      </c>
      <c r="N89" s="61">
        <v>0</v>
      </c>
      <c r="O89" s="83"/>
    </row>
    <row r="90" spans="1:15" ht="15" customHeight="1" x14ac:dyDescent="0.2">
      <c r="A90" s="65" t="s">
        <v>22</v>
      </c>
      <c r="B90" s="78">
        <f t="shared" si="17"/>
        <v>4823</v>
      </c>
      <c r="C90" s="61">
        <v>8</v>
      </c>
      <c r="D90" s="61">
        <v>4</v>
      </c>
      <c r="E90" s="79">
        <v>0</v>
      </c>
      <c r="F90" s="61">
        <v>1313</v>
      </c>
      <c r="G90" s="61">
        <v>745</v>
      </c>
      <c r="H90" s="79">
        <v>56</v>
      </c>
      <c r="I90" s="61">
        <v>1433</v>
      </c>
      <c r="J90" s="61">
        <v>534</v>
      </c>
      <c r="K90" s="79">
        <v>43</v>
      </c>
      <c r="L90" s="61">
        <v>52</v>
      </c>
      <c r="M90" s="61">
        <v>318</v>
      </c>
      <c r="N90" s="61">
        <v>317</v>
      </c>
      <c r="O90" s="83"/>
    </row>
    <row r="91" spans="1:15" ht="15" customHeight="1" x14ac:dyDescent="0.2">
      <c r="A91" s="65" t="s">
        <v>23</v>
      </c>
      <c r="B91" s="78">
        <f t="shared" si="17"/>
        <v>4101</v>
      </c>
      <c r="C91" s="61">
        <v>5</v>
      </c>
      <c r="D91" s="61">
        <v>13</v>
      </c>
      <c r="E91" s="79">
        <v>0</v>
      </c>
      <c r="F91" s="61">
        <v>1006</v>
      </c>
      <c r="G91" s="61">
        <v>713</v>
      </c>
      <c r="H91" s="79">
        <v>65</v>
      </c>
      <c r="I91" s="61">
        <v>1033</v>
      </c>
      <c r="J91" s="61">
        <v>543</v>
      </c>
      <c r="K91" s="79">
        <v>41</v>
      </c>
      <c r="L91" s="61">
        <v>59</v>
      </c>
      <c r="M91" s="61">
        <v>307</v>
      </c>
      <c r="N91" s="61">
        <v>316</v>
      </c>
      <c r="O91" s="83"/>
    </row>
    <row r="92" spans="1:15" ht="15" customHeight="1" x14ac:dyDescent="0.2">
      <c r="A92" s="81" t="s">
        <v>24</v>
      </c>
      <c r="B92" s="78">
        <f t="shared" si="17"/>
        <v>6360</v>
      </c>
      <c r="C92" s="61">
        <v>6</v>
      </c>
      <c r="D92" s="61">
        <v>12</v>
      </c>
      <c r="E92" s="79">
        <v>1</v>
      </c>
      <c r="F92" s="61">
        <v>1660</v>
      </c>
      <c r="G92" s="61">
        <v>1251</v>
      </c>
      <c r="H92" s="79">
        <v>120</v>
      </c>
      <c r="I92" s="61">
        <v>1470</v>
      </c>
      <c r="J92" s="61">
        <v>734</v>
      </c>
      <c r="K92" s="79">
        <v>61</v>
      </c>
      <c r="L92" s="61">
        <v>122</v>
      </c>
      <c r="M92" s="61">
        <v>459</v>
      </c>
      <c r="N92" s="61">
        <v>464</v>
      </c>
      <c r="O92" s="83"/>
    </row>
    <row r="93" spans="1:15" ht="16.5" x14ac:dyDescent="0.2">
      <c r="A93" s="65" t="s">
        <v>25</v>
      </c>
      <c r="B93" s="78">
        <f t="shared" si="17"/>
        <v>14931</v>
      </c>
      <c r="C93" s="61">
        <v>30</v>
      </c>
      <c r="D93" s="61">
        <v>25</v>
      </c>
      <c r="E93" s="79">
        <v>1</v>
      </c>
      <c r="F93" s="61">
        <v>4061</v>
      </c>
      <c r="G93" s="61">
        <v>2847</v>
      </c>
      <c r="H93" s="79">
        <v>222</v>
      </c>
      <c r="I93" s="61">
        <v>3634</v>
      </c>
      <c r="J93" s="61">
        <v>1672</v>
      </c>
      <c r="K93" s="79">
        <v>148</v>
      </c>
      <c r="L93" s="61">
        <v>240</v>
      </c>
      <c r="M93" s="61">
        <v>922</v>
      </c>
      <c r="N93" s="61">
        <v>1129</v>
      </c>
      <c r="O93" s="83"/>
    </row>
    <row r="94" spans="1:15" ht="15" hidden="1" customHeight="1" x14ac:dyDescent="0.2">
      <c r="A94" s="81" t="s">
        <v>26</v>
      </c>
      <c r="B94" s="78">
        <f t="shared" si="17"/>
        <v>0</v>
      </c>
      <c r="C94" s="61"/>
      <c r="D94" s="61"/>
      <c r="E94" s="79"/>
      <c r="F94" s="61"/>
      <c r="G94" s="61"/>
      <c r="H94" s="79"/>
      <c r="I94" s="61"/>
      <c r="J94" s="61"/>
      <c r="K94" s="79"/>
      <c r="L94" s="61"/>
      <c r="M94" s="61"/>
      <c r="N94" s="61"/>
      <c r="O94" s="83"/>
    </row>
    <row r="95" spans="1:15" ht="15" hidden="1" customHeight="1" x14ac:dyDescent="0.2">
      <c r="A95" s="66" t="s">
        <v>27</v>
      </c>
      <c r="B95" s="86">
        <f t="shared" si="17"/>
        <v>0</v>
      </c>
      <c r="C95" s="84"/>
      <c r="D95" s="84"/>
      <c r="E95" s="85"/>
      <c r="F95" s="84"/>
      <c r="G95" s="84"/>
      <c r="H95" s="85"/>
      <c r="I95" s="84"/>
      <c r="J95" s="84"/>
      <c r="K95" s="85"/>
      <c r="L95" s="84"/>
      <c r="M95" s="84"/>
      <c r="N95" s="84"/>
      <c r="O95" s="83"/>
    </row>
    <row r="96" spans="1:15" ht="15" customHeight="1" x14ac:dyDescent="0.2">
      <c r="A96" s="87" t="s">
        <v>0</v>
      </c>
      <c r="B96" s="71">
        <f t="shared" ref="B96:N96" si="18">SUM(B84:B95)</f>
        <v>67683</v>
      </c>
      <c r="C96" s="71">
        <f t="shared" si="18"/>
        <v>143</v>
      </c>
      <c r="D96" s="71">
        <f t="shared" si="18"/>
        <v>134</v>
      </c>
      <c r="E96" s="71">
        <f t="shared" si="18"/>
        <v>4</v>
      </c>
      <c r="F96" s="71">
        <f t="shared" si="18"/>
        <v>19598</v>
      </c>
      <c r="G96" s="71">
        <f t="shared" si="18"/>
        <v>11810</v>
      </c>
      <c r="H96" s="71">
        <f t="shared" si="18"/>
        <v>1041</v>
      </c>
      <c r="I96" s="71">
        <f t="shared" si="18"/>
        <v>18315</v>
      </c>
      <c r="J96" s="71">
        <f t="shared" si="18"/>
        <v>7291</v>
      </c>
      <c r="K96" s="71">
        <f t="shared" si="18"/>
        <v>647</v>
      </c>
      <c r="L96" s="71">
        <f t="shared" si="18"/>
        <v>1039</v>
      </c>
      <c r="M96" s="71">
        <f t="shared" si="18"/>
        <v>3274</v>
      </c>
      <c r="N96" s="71">
        <f t="shared" si="18"/>
        <v>4387</v>
      </c>
      <c r="O96" s="88"/>
    </row>
    <row r="97" spans="1:15" ht="15" customHeight="1" thickBot="1" x14ac:dyDescent="0.25">
      <c r="A97" s="89" t="s">
        <v>1</v>
      </c>
      <c r="B97" s="73">
        <f>B96/$B$96</f>
        <v>1</v>
      </c>
      <c r="C97" s="73">
        <f>C96/$B$96</f>
        <v>2.1127905086949453E-3</v>
      </c>
      <c r="D97" s="73">
        <f t="shared" ref="D97:N97" si="19">D96/$B$96</f>
        <v>1.9798176794763827E-3</v>
      </c>
      <c r="E97" s="73">
        <f t="shared" si="19"/>
        <v>5.9099035208250226E-5</v>
      </c>
      <c r="F97" s="73">
        <f t="shared" si="19"/>
        <v>0.28955572300282195</v>
      </c>
      <c r="G97" s="73">
        <f t="shared" si="19"/>
        <v>0.17448990145235879</v>
      </c>
      <c r="H97" s="73">
        <f t="shared" si="19"/>
        <v>1.5380523912947121E-2</v>
      </c>
      <c r="I97" s="73">
        <f t="shared" si="19"/>
        <v>0.27059970745977574</v>
      </c>
      <c r="J97" s="73">
        <f t="shared" si="19"/>
        <v>0.1077227664258381</v>
      </c>
      <c r="K97" s="73">
        <f t="shared" si="19"/>
        <v>9.5592689449344737E-3</v>
      </c>
      <c r="L97" s="73">
        <f t="shared" si="19"/>
        <v>1.5350974395342996E-2</v>
      </c>
      <c r="M97" s="73">
        <f t="shared" si="19"/>
        <v>4.8372560317952812E-2</v>
      </c>
      <c r="N97" s="73">
        <f t="shared" si="19"/>
        <v>6.4816866864648437E-2</v>
      </c>
      <c r="O97" s="83"/>
    </row>
    <row r="98" spans="1:15" ht="15" customHeight="1" x14ac:dyDescent="0.2">
      <c r="A98" s="51" t="s">
        <v>86</v>
      </c>
      <c r="B98" s="52"/>
    </row>
    <row r="99" spans="1:15" s="106" customFormat="1" ht="15" customHeight="1" x14ac:dyDescent="0.2">
      <c r="A99" s="104"/>
      <c r="B99" s="105"/>
      <c r="C99" s="106">
        <f>C96/(SUM(C96:E96))</f>
        <v>0.50889679715302494</v>
      </c>
      <c r="F99" s="106">
        <f>F96/(SUM(F96:H96))</f>
        <v>0.60396314216154579</v>
      </c>
      <c r="I99" s="106">
        <f>I96/(SUM(I96:K96))</f>
        <v>0.6976345560507371</v>
      </c>
      <c r="N99" s="106">
        <f>N96/SUM(L96:N96)</f>
        <v>0.50425287356321835</v>
      </c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10" t="s">
        <v>8</v>
      </c>
      <c r="B102" s="116" t="s">
        <v>0</v>
      </c>
      <c r="C102" s="115" t="s">
        <v>48</v>
      </c>
      <c r="D102" s="115"/>
      <c r="E102" s="115"/>
      <c r="F102" s="115"/>
      <c r="G102" s="90"/>
      <c r="H102" s="90"/>
      <c r="I102" s="90"/>
      <c r="J102" s="90"/>
      <c r="K102" s="90"/>
      <c r="L102" s="90"/>
      <c r="M102" s="90"/>
      <c r="N102" s="90"/>
      <c r="O102" s="107"/>
    </row>
    <row r="103" spans="1:15" ht="33.75" customHeight="1" x14ac:dyDescent="0.2">
      <c r="A103" s="110"/>
      <c r="B103" s="116"/>
      <c r="C103" s="5" t="s">
        <v>47</v>
      </c>
      <c r="D103" s="5" t="s">
        <v>5</v>
      </c>
      <c r="E103" s="5" t="s">
        <v>6</v>
      </c>
      <c r="F103" s="5" t="s">
        <v>7</v>
      </c>
      <c r="G103" s="80"/>
      <c r="H103" s="80"/>
      <c r="I103" s="4"/>
      <c r="J103" s="90"/>
      <c r="K103" s="4"/>
      <c r="L103" s="4"/>
      <c r="M103" s="90"/>
      <c r="N103" s="90"/>
      <c r="O103" s="107"/>
    </row>
    <row r="104" spans="1:15" ht="15" customHeight="1" x14ac:dyDescent="0.2">
      <c r="A104" s="77" t="s">
        <v>50</v>
      </c>
      <c r="B104" s="91">
        <f>C104+D104+E104+F104</f>
        <v>939</v>
      </c>
      <c r="C104" s="92">
        <v>2</v>
      </c>
      <c r="D104" s="92">
        <v>398</v>
      </c>
      <c r="E104" s="92">
        <v>357</v>
      </c>
      <c r="F104" s="92">
        <v>182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51</v>
      </c>
      <c r="B105" s="91">
        <f t="shared" ref="B105:B128" si="20">C105+D105+E105+F105</f>
        <v>2905</v>
      </c>
      <c r="C105" s="92">
        <v>19</v>
      </c>
      <c r="D105" s="92">
        <v>1377</v>
      </c>
      <c r="E105" s="92">
        <v>1192</v>
      </c>
      <c r="F105" s="92">
        <v>317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81" t="s">
        <v>52</v>
      </c>
      <c r="B106" s="91">
        <f t="shared" si="20"/>
        <v>1756</v>
      </c>
      <c r="C106" s="92">
        <v>4</v>
      </c>
      <c r="D106" s="92">
        <v>819</v>
      </c>
      <c r="E106" s="92">
        <v>818</v>
      </c>
      <c r="F106" s="92">
        <v>115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53</v>
      </c>
      <c r="B107" s="91">
        <f t="shared" si="20"/>
        <v>6089</v>
      </c>
      <c r="C107" s="92">
        <v>41</v>
      </c>
      <c r="D107" s="92">
        <v>3636</v>
      </c>
      <c r="E107" s="92">
        <v>1753</v>
      </c>
      <c r="F107" s="92">
        <v>659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54</v>
      </c>
      <c r="B108" s="91">
        <f t="shared" si="20"/>
        <v>2523</v>
      </c>
      <c r="C108" s="92">
        <v>15</v>
      </c>
      <c r="D108" s="92">
        <v>1240</v>
      </c>
      <c r="E108" s="92">
        <v>1066</v>
      </c>
      <c r="F108" s="92">
        <v>202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55</v>
      </c>
      <c r="B109" s="91">
        <f t="shared" si="20"/>
        <v>1811</v>
      </c>
      <c r="C109" s="92">
        <v>12</v>
      </c>
      <c r="D109" s="92">
        <v>725</v>
      </c>
      <c r="E109" s="92">
        <v>810</v>
      </c>
      <c r="F109" s="92">
        <v>264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11</v>
      </c>
      <c r="B110" s="91">
        <f t="shared" si="20"/>
        <v>1756</v>
      </c>
      <c r="C110" s="92">
        <v>8</v>
      </c>
      <c r="D110" s="92">
        <v>824</v>
      </c>
      <c r="E110" s="92">
        <v>590</v>
      </c>
      <c r="F110" s="92">
        <v>334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9</v>
      </c>
      <c r="B111" s="91">
        <f t="shared" si="20"/>
        <v>4549</v>
      </c>
      <c r="C111" s="92">
        <v>17</v>
      </c>
      <c r="D111" s="92">
        <v>2339</v>
      </c>
      <c r="E111" s="92">
        <v>1774</v>
      </c>
      <c r="F111" s="92">
        <v>419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56</v>
      </c>
      <c r="B112" s="91">
        <f t="shared" si="20"/>
        <v>802</v>
      </c>
      <c r="C112" s="92">
        <v>2</v>
      </c>
      <c r="D112" s="92">
        <v>376</v>
      </c>
      <c r="E112" s="92">
        <v>313</v>
      </c>
      <c r="F112" s="92">
        <v>111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57</v>
      </c>
      <c r="B113" s="91">
        <f t="shared" si="20"/>
        <v>1570</v>
      </c>
      <c r="C113" s="92">
        <v>5</v>
      </c>
      <c r="D113" s="92">
        <v>685</v>
      </c>
      <c r="E113" s="92">
        <v>621</v>
      </c>
      <c r="F113" s="92">
        <v>259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58</v>
      </c>
      <c r="B114" s="91">
        <f t="shared" si="20"/>
        <v>2009</v>
      </c>
      <c r="C114" s="92">
        <v>2</v>
      </c>
      <c r="D114" s="92">
        <v>1014</v>
      </c>
      <c r="E114" s="92">
        <v>757</v>
      </c>
      <c r="F114" s="92">
        <v>236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13</v>
      </c>
      <c r="B115" s="91">
        <f t="shared" si="20"/>
        <v>2450</v>
      </c>
      <c r="C115" s="92">
        <v>9</v>
      </c>
      <c r="D115" s="92">
        <v>1129</v>
      </c>
      <c r="E115" s="92">
        <v>964</v>
      </c>
      <c r="F115" s="92">
        <v>348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59</v>
      </c>
      <c r="B116" s="91">
        <f t="shared" si="20"/>
        <v>3700</v>
      </c>
      <c r="C116" s="92">
        <v>7</v>
      </c>
      <c r="D116" s="92">
        <v>1651</v>
      </c>
      <c r="E116" s="92">
        <v>1475</v>
      </c>
      <c r="F116" s="92">
        <v>567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60</v>
      </c>
      <c r="B117" s="91">
        <f t="shared" si="20"/>
        <v>2068</v>
      </c>
      <c r="C117" s="92">
        <v>8</v>
      </c>
      <c r="D117" s="92">
        <v>948</v>
      </c>
      <c r="E117" s="92">
        <v>895</v>
      </c>
      <c r="F117" s="92">
        <v>217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10</v>
      </c>
      <c r="B118" s="91">
        <f t="shared" si="20"/>
        <v>18768</v>
      </c>
      <c r="C118" s="92">
        <v>73</v>
      </c>
      <c r="D118" s="92">
        <v>8935</v>
      </c>
      <c r="E118" s="92">
        <v>7011</v>
      </c>
      <c r="F118" s="92">
        <v>2749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61</v>
      </c>
      <c r="B119" s="91">
        <f t="shared" si="20"/>
        <v>1376</v>
      </c>
      <c r="C119" s="92">
        <v>19</v>
      </c>
      <c r="D119" s="92">
        <v>565</v>
      </c>
      <c r="E119" s="92">
        <v>598</v>
      </c>
      <c r="F119" s="92">
        <v>194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62</v>
      </c>
      <c r="B120" s="91">
        <f t="shared" si="20"/>
        <v>422</v>
      </c>
      <c r="C120" s="92">
        <v>0</v>
      </c>
      <c r="D120" s="92">
        <v>182</v>
      </c>
      <c r="E120" s="92">
        <v>181</v>
      </c>
      <c r="F120" s="92">
        <v>59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63</v>
      </c>
      <c r="B121" s="91">
        <f t="shared" si="20"/>
        <v>536</v>
      </c>
      <c r="C121" s="92">
        <v>0</v>
      </c>
      <c r="D121" s="92">
        <v>253</v>
      </c>
      <c r="E121" s="92">
        <v>227</v>
      </c>
      <c r="F121" s="92">
        <v>56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64</v>
      </c>
      <c r="B122" s="91">
        <f t="shared" si="20"/>
        <v>675</v>
      </c>
      <c r="C122" s="92">
        <v>1</v>
      </c>
      <c r="D122" s="92">
        <v>313</v>
      </c>
      <c r="E122" s="92">
        <v>280</v>
      </c>
      <c r="F122" s="92">
        <v>81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65</v>
      </c>
      <c r="B123" s="91">
        <f t="shared" si="20"/>
        <v>3311</v>
      </c>
      <c r="C123" s="92">
        <v>2</v>
      </c>
      <c r="D123" s="92">
        <v>1610</v>
      </c>
      <c r="E123" s="92">
        <v>1336</v>
      </c>
      <c r="F123" s="92">
        <v>363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12</v>
      </c>
      <c r="B124" s="91">
        <f t="shared" si="20"/>
        <v>2349</v>
      </c>
      <c r="C124" s="92">
        <v>12</v>
      </c>
      <c r="D124" s="92">
        <v>1004</v>
      </c>
      <c r="E124" s="92">
        <v>1114</v>
      </c>
      <c r="F124" s="92">
        <v>219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ht="15" customHeight="1" x14ac:dyDescent="0.2">
      <c r="A125" s="65" t="s">
        <v>66</v>
      </c>
      <c r="B125" s="91">
        <f t="shared" si="20"/>
        <v>2140</v>
      </c>
      <c r="C125" s="92">
        <v>8</v>
      </c>
      <c r="D125" s="92">
        <v>992</v>
      </c>
      <c r="E125" s="92">
        <v>821</v>
      </c>
      <c r="F125" s="92">
        <v>319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65" t="s">
        <v>67</v>
      </c>
      <c r="B126" s="91">
        <f t="shared" si="20"/>
        <v>1356</v>
      </c>
      <c r="C126" s="92">
        <v>8</v>
      </c>
      <c r="D126" s="92">
        <v>577</v>
      </c>
      <c r="E126" s="92">
        <v>532</v>
      </c>
      <c r="F126" s="92">
        <v>239</v>
      </c>
      <c r="G126" s="80"/>
      <c r="H126" s="80"/>
      <c r="I126" s="93"/>
      <c r="J126" s="80"/>
      <c r="K126" s="93"/>
      <c r="L126" s="93"/>
      <c r="M126" s="80"/>
      <c r="N126" s="80"/>
      <c r="O126" s="80"/>
    </row>
    <row r="127" spans="1:15" ht="15" customHeight="1" x14ac:dyDescent="0.2">
      <c r="A127" s="65" t="s">
        <v>68</v>
      </c>
      <c r="B127" s="91">
        <f t="shared" si="20"/>
        <v>1275</v>
      </c>
      <c r="C127" s="92">
        <v>0</v>
      </c>
      <c r="D127" s="92">
        <v>646</v>
      </c>
      <c r="E127" s="92">
        <v>564</v>
      </c>
      <c r="F127" s="92">
        <v>65</v>
      </c>
      <c r="G127" s="80"/>
      <c r="H127" s="80"/>
      <c r="I127" s="93"/>
      <c r="J127" s="80"/>
      <c r="K127" s="93"/>
      <c r="L127" s="93"/>
      <c r="M127" s="80"/>
      <c r="N127" s="80"/>
      <c r="O127" s="80"/>
    </row>
    <row r="128" spans="1:15" s="96" customFormat="1" ht="15" customHeight="1" x14ac:dyDescent="0.2">
      <c r="A128" s="66" t="s">
        <v>69</v>
      </c>
      <c r="B128" s="94">
        <f t="shared" si="20"/>
        <v>548</v>
      </c>
      <c r="C128" s="95">
        <v>7</v>
      </c>
      <c r="D128" s="95">
        <v>211</v>
      </c>
      <c r="E128" s="95">
        <v>204</v>
      </c>
      <c r="F128" s="95">
        <v>126</v>
      </c>
      <c r="G128" s="80"/>
      <c r="H128" s="80"/>
      <c r="I128" s="93"/>
      <c r="J128" s="80"/>
      <c r="K128" s="93"/>
      <c r="L128" s="93"/>
      <c r="M128" s="80"/>
      <c r="N128" s="80"/>
      <c r="O128" s="80"/>
    </row>
    <row r="129" spans="1:15" ht="15" customHeight="1" x14ac:dyDescent="0.2">
      <c r="A129" s="87" t="s">
        <v>0</v>
      </c>
      <c r="B129" s="97">
        <f>SUM(B104:B128)</f>
        <v>67683</v>
      </c>
      <c r="C129" s="97">
        <f>SUM(C104:C128)</f>
        <v>281</v>
      </c>
      <c r="D129" s="97">
        <f t="shared" ref="D129:F129" si="21">SUM(D104:D128)</f>
        <v>32449</v>
      </c>
      <c r="E129" s="97">
        <f t="shared" si="21"/>
        <v>26253</v>
      </c>
      <c r="F129" s="97">
        <f t="shared" si="21"/>
        <v>8700</v>
      </c>
      <c r="G129" s="88"/>
      <c r="H129" s="80"/>
      <c r="I129" s="88"/>
      <c r="J129" s="88"/>
      <c r="K129" s="88"/>
      <c r="L129" s="88"/>
      <c r="M129" s="88"/>
      <c r="N129" s="88"/>
      <c r="O129" s="88"/>
    </row>
    <row r="130" spans="1:15" ht="15" customHeight="1" thickBot="1" x14ac:dyDescent="0.25">
      <c r="A130" s="89" t="s">
        <v>1</v>
      </c>
      <c r="B130" s="98">
        <f>B129/$B$129</f>
        <v>1</v>
      </c>
      <c r="C130" s="98">
        <f>C129/$B$129</f>
        <v>4.151707223379578E-3</v>
      </c>
      <c r="D130" s="98">
        <f>D129/$B$129</f>
        <v>0.47942614836812791</v>
      </c>
      <c r="E130" s="98">
        <f>E129/$B$129</f>
        <v>0.38788174283054827</v>
      </c>
      <c r="F130" s="98">
        <f>F129/$B$129</f>
        <v>0.12854040157794425</v>
      </c>
      <c r="G130" s="75"/>
      <c r="H130" s="80"/>
      <c r="I130" s="75"/>
      <c r="J130" s="75"/>
      <c r="K130" s="75"/>
      <c r="L130" s="75"/>
      <c r="M130" s="75"/>
      <c r="N130" s="75"/>
      <c r="O130" s="75"/>
    </row>
    <row r="131" spans="1:15" ht="15" customHeight="1" x14ac:dyDescent="0.2">
      <c r="A131" s="51"/>
      <c r="B131" s="52"/>
    </row>
  </sheetData>
  <mergeCells count="22">
    <mergeCell ref="O102:O103"/>
    <mergeCell ref="C102:F102"/>
    <mergeCell ref="A102:A103"/>
    <mergeCell ref="B102:B103"/>
    <mergeCell ref="A81:A83"/>
    <mergeCell ref="I82:K82"/>
    <mergeCell ref="L82:N82"/>
    <mergeCell ref="C81:N81"/>
    <mergeCell ref="O53:O54"/>
    <mergeCell ref="K53:L53"/>
    <mergeCell ref="M53:M54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</mergeCells>
  <printOptions horizontalCentered="1"/>
  <pageMargins left="0.15748031496062992" right="0.19685039370078741" top="0.55118110236220474" bottom="0.55118110236220474" header="0.31496062992125984" footer="0.31496062992125984"/>
  <pageSetup scale="57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2020-02-14T22:03:34Z</cp:lastPrinted>
  <dcterms:created xsi:type="dcterms:W3CDTF">2009-10-30T17:37:42Z</dcterms:created>
  <dcterms:modified xsi:type="dcterms:W3CDTF">2020-11-10T04:32:47Z</dcterms:modified>
</cp:coreProperties>
</file>