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11370" windowHeight="108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62913"/>
</workbook>
</file>

<file path=xl/calcChain.xml><?xml version="1.0" encoding="utf-8"?>
<calcChain xmlns="http://schemas.openxmlformats.org/spreadsheetml/2006/main">
  <c r="J56" i="1" l="1"/>
  <c r="J57" i="1"/>
  <c r="J58" i="1"/>
  <c r="J59" i="1"/>
  <c r="J60" i="1"/>
  <c r="J61" i="1"/>
  <c r="J62" i="1"/>
  <c r="J63" i="1"/>
  <c r="J55" i="1"/>
  <c r="B25" i="1" l="1"/>
  <c r="B26" i="1"/>
  <c r="B27" i="1"/>
  <c r="B28" i="1"/>
  <c r="B29" i="1" s="1"/>
  <c r="C28" i="1"/>
  <c r="C29" i="1" s="1"/>
  <c r="B21" i="1" l="1"/>
  <c r="B22" i="1"/>
  <c r="B23" i="1"/>
  <c r="B24" i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F67" i="1" l="1"/>
  <c r="I68" i="1" s="1"/>
  <c r="J67" i="1"/>
  <c r="L68" i="1" s="1"/>
  <c r="B67" i="1"/>
  <c r="B68" i="1" s="1"/>
  <c r="B93" i="1"/>
  <c r="C94" i="1" s="1"/>
  <c r="B126" i="1"/>
  <c r="F127" i="1" s="1"/>
  <c r="N68" i="1"/>
  <c r="J28" i="1"/>
  <c r="M29" i="1" s="1"/>
  <c r="G94" i="1" l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<sst xmlns="http://schemas.openxmlformats.org/spreadsheetml/2006/main" count="171" uniqueCount="90">
  <si>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</si>
  <si>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</si>
  <si>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</si>
  <si>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</si>
  <si>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</si>
  <si>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</si>
  <si>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</si>
  <si>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</si>
  <si>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</si>
  <si>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</si>
  <si>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</si>
  <si>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</si>
  <si>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</si>
  <si>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</si>
  <si>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</si>
  <si>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</si>
  <si>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</si>
  <si>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</si>
  <si>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</si>
  <si>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</si>
  <si>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</si>
  <si>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</si>
  <si>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</si>
  <si>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</si>
  <si>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</si>
  <si>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</si>
  <si>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</si>
  <si>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</si>
  <si>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</si>
  <si>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</si>
  <si>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</si>
  <si>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</si>
  <si>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</si>
  <si>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</si>
  <si>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</si>
  <si>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</si>
  <si>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</si>
  <si>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</si>
  <si>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</si>
  <si>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</si>
  <si>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</si>
  <si>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</si>
  <si>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</si>
  <si>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</si>
  <si>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</si>
  <si>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</si>
  <si>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</si>
  <si>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</si>
  <si>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</si>
  <si>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</si>
  <si>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</si>
  <si>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</si>
  <si>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</si>
  <si>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</si>
  <si>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</si>
  <si>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</si>
  <si>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</si>
  <si>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</si>
  <si>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</si>
  <si>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</si>
  <si>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</si>
  <si>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</si>
  <si>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</si>
  <si>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</si>
  <si>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</si>
  <si>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</si>
  <si>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</si>
  <si>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</si>
  <si>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</si>
  <si>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</si>
  <si>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</si>
  <si>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</si>
  <si>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</si>
  <si>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</si>
  <si>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</si>
  <si>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</si>
  <si>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</si>
  <si>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</si>
  <si>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</si>
  <si>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</si>
  <si>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</si>
  <si>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</si>
  <si>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</si>
  <si>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</si>
  <si>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</si>
  <si>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</si>
  <si>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</si>
  <si>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</si>
  <si>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</si>
  <si>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Setiembre,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</si>
</sst>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3" fillId="5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561</c:v>
                </c:pt>
                <c:pt idx="1">
                  <c:v>55852</c:v>
                </c:pt>
                <c:pt idx="2">
                  <c:v>45300</c:v>
                </c:pt>
                <c:pt idx="3">
                  <c:v>11868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35847</xdr:colOff>
      <xdr:row>14</xdr:row>
      <xdr:rowOff>165182</xdr:rowOff>
    </xdr:from>
    <xdr:to>
      <xdr:col>7</xdr:col>
      <xdr:colOff>655530</xdr:colOff>
      <xdr:row>16</xdr:row>
      <xdr:rowOff>143930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160172" y="2613107"/>
          <a:ext cx="2238933" cy="521673"/>
          <a:chOff x="0" y="0"/>
          <a:chExt cx="2237257" cy="668995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53734</xdr:colOff>
      <xdr:row>17</xdr:row>
      <xdr:rowOff>38102</xdr:rowOff>
    </xdr:from>
    <xdr:to>
      <xdr:col>7</xdr:col>
      <xdr:colOff>670718</xdr:colOff>
      <xdr:row>20</xdr:row>
      <xdr:rowOff>84407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178059" y="3219452"/>
          <a:ext cx="2236234" cy="617805"/>
          <a:chOff x="13344770" y="3521862"/>
          <a:chExt cx="2237106" cy="644213"/>
        </a:xfrm>
      </xdr:grpSpPr>
      <xdr:sp macro="" textlink="">
        <xdr:nvSpPr>
          <xdr:cNvPr id="33" name="Rectángulo 32"/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87807</xdr:colOff>
      <xdr:row>20</xdr:row>
      <xdr:rowOff>174357</xdr:rowOff>
    </xdr:from>
    <xdr:to>
      <xdr:col>7</xdr:col>
      <xdr:colOff>705115</xdr:colOff>
      <xdr:row>27</xdr:row>
      <xdr:rowOff>95250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12132" y="3927207"/>
          <a:ext cx="2236558" cy="682893"/>
          <a:chOff x="13436341" y="4366848"/>
          <a:chExt cx="2191322" cy="458969"/>
        </a:xfrm>
      </xdr:grpSpPr>
      <xdr:sp macro="" textlink="">
        <xdr:nvSpPr>
          <xdr:cNvPr id="39" name="Rectángulo 38"/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Normal="100" zoomScaleSheetLayoutView="100" workbookViewId="0">
      <selection activeCell="O60" sqref="O60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12575</v>
      </c>
      <c r="C16" s="40">
        <v>2514</v>
      </c>
      <c r="D16" s="40">
        <v>9389</v>
      </c>
      <c r="E16" s="40">
        <v>672</v>
      </c>
      <c r="I16" s="38" t="s">
        <v>17</v>
      </c>
      <c r="J16" s="39">
        <f>SUM(K16:O16)</f>
        <v>12575</v>
      </c>
      <c r="K16" s="40">
        <v>9871</v>
      </c>
      <c r="L16" s="40">
        <v>955</v>
      </c>
      <c r="M16" s="40">
        <v>1345</v>
      </c>
      <c r="N16" s="40">
        <v>376</v>
      </c>
      <c r="O16" s="40">
        <v>28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11134</v>
      </c>
      <c r="C17" s="44">
        <v>2384</v>
      </c>
      <c r="D17" s="44">
        <v>8118</v>
      </c>
      <c r="E17" s="44">
        <v>632</v>
      </c>
      <c r="I17" s="42" t="s">
        <v>18</v>
      </c>
      <c r="J17" s="43">
        <f t="shared" ref="J17:J27" si="1">SUM(K17:O17)</f>
        <v>11134</v>
      </c>
      <c r="K17" s="44">
        <v>8670</v>
      </c>
      <c r="L17" s="44">
        <v>940</v>
      </c>
      <c r="M17" s="44">
        <v>1173</v>
      </c>
      <c r="N17" s="44">
        <v>329</v>
      </c>
      <c r="O17" s="44">
        <v>22</v>
      </c>
    </row>
    <row r="18" spans="1:15" s="41" customFormat="1" ht="15" customHeight="1" x14ac:dyDescent="0.3">
      <c r="A18" s="42" t="s">
        <v>19</v>
      </c>
      <c r="B18" s="43">
        <f t="shared" si="0"/>
        <v>12433</v>
      </c>
      <c r="C18" s="44">
        <v>2658</v>
      </c>
      <c r="D18" s="44">
        <v>9137</v>
      </c>
      <c r="E18" s="44">
        <v>638</v>
      </c>
      <c r="I18" s="42" t="s">
        <v>19</v>
      </c>
      <c r="J18" s="43">
        <f t="shared" si="1"/>
        <v>12433</v>
      </c>
      <c r="K18" s="44">
        <v>9555</v>
      </c>
      <c r="L18" s="44">
        <v>1011</v>
      </c>
      <c r="M18" s="44">
        <v>1455</v>
      </c>
      <c r="N18" s="44">
        <v>376</v>
      </c>
      <c r="O18" s="44">
        <v>36</v>
      </c>
    </row>
    <row r="19" spans="1:15" s="41" customFormat="1" ht="15" customHeight="1" x14ac:dyDescent="0.3">
      <c r="A19" s="42" t="s">
        <v>20</v>
      </c>
      <c r="B19" s="43">
        <f t="shared" si="0"/>
        <v>12380</v>
      </c>
      <c r="C19" s="44">
        <v>2787</v>
      </c>
      <c r="D19" s="44">
        <v>8942</v>
      </c>
      <c r="E19" s="44">
        <v>651</v>
      </c>
      <c r="I19" s="42" t="s">
        <v>20</v>
      </c>
      <c r="J19" s="43">
        <f t="shared" si="1"/>
        <v>12380</v>
      </c>
      <c r="K19" s="44">
        <v>9543</v>
      </c>
      <c r="L19" s="44">
        <v>1116</v>
      </c>
      <c r="M19" s="44">
        <v>1356</v>
      </c>
      <c r="N19" s="44">
        <v>329</v>
      </c>
      <c r="O19" s="44">
        <v>36</v>
      </c>
    </row>
    <row r="20" spans="1:15" s="41" customFormat="1" ht="15" customHeight="1" x14ac:dyDescent="0.3">
      <c r="A20" s="42" t="s">
        <v>21</v>
      </c>
      <c r="B20" s="43">
        <f t="shared" si="0"/>
        <v>12894</v>
      </c>
      <c r="C20" s="44">
        <v>2976</v>
      </c>
      <c r="D20" s="44">
        <v>9210</v>
      </c>
      <c r="E20" s="44">
        <v>708</v>
      </c>
      <c r="I20" s="42" t="s">
        <v>21</v>
      </c>
      <c r="J20" s="43">
        <f t="shared" si="1"/>
        <v>12894</v>
      </c>
      <c r="K20" s="44">
        <v>9853</v>
      </c>
      <c r="L20" s="44">
        <v>1203</v>
      </c>
      <c r="M20" s="44">
        <v>1391</v>
      </c>
      <c r="N20" s="44">
        <v>413</v>
      </c>
      <c r="O20" s="44">
        <v>34</v>
      </c>
    </row>
    <row r="21" spans="1:15" s="41" customFormat="1" ht="15" customHeight="1" x14ac:dyDescent="0.3">
      <c r="A21" s="42" t="s">
        <v>22</v>
      </c>
      <c r="B21" s="43">
        <f t="shared" si="0"/>
        <v>12522</v>
      </c>
      <c r="C21" s="44">
        <v>2975</v>
      </c>
      <c r="D21" s="44">
        <v>8873</v>
      </c>
      <c r="E21" s="44">
        <v>674</v>
      </c>
      <c r="I21" s="42" t="s">
        <v>22</v>
      </c>
      <c r="J21" s="43">
        <f t="shared" si="1"/>
        <v>12522</v>
      </c>
      <c r="K21" s="44">
        <v>9599</v>
      </c>
      <c r="L21" s="44">
        <v>1127</v>
      </c>
      <c r="M21" s="44">
        <v>1417</v>
      </c>
      <c r="N21" s="44">
        <v>354</v>
      </c>
      <c r="O21" s="44">
        <v>25</v>
      </c>
    </row>
    <row r="22" spans="1:15" s="41" customFormat="1" ht="15" customHeight="1" x14ac:dyDescent="0.3">
      <c r="A22" s="42" t="s">
        <v>23</v>
      </c>
      <c r="B22" s="43">
        <f t="shared" si="0"/>
        <v>12808</v>
      </c>
      <c r="C22" s="44">
        <v>3142</v>
      </c>
      <c r="D22" s="44">
        <v>9006</v>
      </c>
      <c r="E22" s="44">
        <v>660</v>
      </c>
      <c r="I22" s="42" t="s">
        <v>23</v>
      </c>
      <c r="J22" s="43">
        <f t="shared" si="1"/>
        <v>12808</v>
      </c>
      <c r="K22" s="44">
        <v>9833</v>
      </c>
      <c r="L22" s="44">
        <v>1125</v>
      </c>
      <c r="M22" s="44">
        <v>1433</v>
      </c>
      <c r="N22" s="44">
        <v>380</v>
      </c>
      <c r="O22" s="44">
        <v>37</v>
      </c>
    </row>
    <row r="23" spans="1:15" s="41" customFormat="1" ht="15" customHeight="1" x14ac:dyDescent="0.3">
      <c r="A23" s="42" t="s">
        <v>24</v>
      </c>
      <c r="B23" s="43">
        <f t="shared" si="0"/>
        <v>12954</v>
      </c>
      <c r="C23" s="44">
        <v>3141</v>
      </c>
      <c r="D23" s="44">
        <v>9035</v>
      </c>
      <c r="E23" s="44">
        <v>778</v>
      </c>
      <c r="I23" s="42" t="s">
        <v>24</v>
      </c>
      <c r="J23" s="43">
        <f t="shared" si="1"/>
        <v>12954</v>
      </c>
      <c r="K23" s="44">
        <v>9810</v>
      </c>
      <c r="L23" s="44">
        <v>1170</v>
      </c>
      <c r="M23" s="44">
        <v>1434</v>
      </c>
      <c r="N23" s="44">
        <v>496</v>
      </c>
      <c r="O23" s="44">
        <v>44</v>
      </c>
    </row>
    <row r="24" spans="1:15" s="41" customFormat="1" ht="15" customHeight="1" x14ac:dyDescent="0.3">
      <c r="A24" s="42" t="s">
        <v>25</v>
      </c>
      <c r="B24" s="43">
        <f t="shared" si="0"/>
        <v>13881</v>
      </c>
      <c r="C24" s="44">
        <v>3437</v>
      </c>
      <c r="D24" s="44">
        <v>9690</v>
      </c>
      <c r="E24" s="44">
        <v>754</v>
      </c>
      <c r="I24" s="42" t="s">
        <v>25</v>
      </c>
      <c r="J24" s="43">
        <f t="shared" si="1"/>
        <v>13881</v>
      </c>
      <c r="K24" s="44">
        <v>10615</v>
      </c>
      <c r="L24" s="44">
        <v>1235</v>
      </c>
      <c r="M24" s="44">
        <v>1544</v>
      </c>
      <c r="N24" s="44">
        <v>467</v>
      </c>
      <c r="O24" s="44">
        <v>20</v>
      </c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113581</v>
      </c>
      <c r="C28" s="48">
        <f>SUM(C16:C27)</f>
        <v>26014</v>
      </c>
      <c r="D28" s="48">
        <f>SUM(D16:D27)</f>
        <v>81400</v>
      </c>
      <c r="E28" s="48">
        <f>SUM(E16:E27)</f>
        <v>6167</v>
      </c>
      <c r="I28" s="34" t="s">
        <v>1</v>
      </c>
      <c r="J28" s="48">
        <f>SUM(J16:J27)</f>
        <v>113581</v>
      </c>
      <c r="K28" s="48">
        <f t="shared" ref="K28:O28" si="2">SUM(K16:K27)</f>
        <v>87349</v>
      </c>
      <c r="L28" s="48">
        <f t="shared" si="2"/>
        <v>9882</v>
      </c>
      <c r="M28" s="48">
        <f t="shared" si="2"/>
        <v>12548</v>
      </c>
      <c r="N28" s="48">
        <f t="shared" si="2"/>
        <v>3520</v>
      </c>
      <c r="O28" s="48">
        <f t="shared" si="2"/>
        <v>282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0.22903478574761624</v>
      </c>
      <c r="D29" s="50">
        <f>+D28/$B$28</f>
        <v>0.71666916121534407</v>
      </c>
      <c r="E29" s="50">
        <f>+E28/$B$28</f>
        <v>5.4296053037039646E-2</v>
      </c>
      <c r="I29" s="49" t="s">
        <v>2</v>
      </c>
      <c r="J29" s="50">
        <f t="shared" ref="J29" si="3">J28/$J$28</f>
        <v>1</v>
      </c>
      <c r="K29" s="50">
        <f>K28/$J$28</f>
        <v>0.76904587915232303</v>
      </c>
      <c r="L29" s="50">
        <f>L28/$J$28</f>
        <v>8.7003988343120772E-2</v>
      </c>
      <c r="M29" s="50">
        <f>M28/$J$28</f>
        <v>0.11047622401634076</v>
      </c>
      <c r="N29" s="50">
        <f>N28/$J$28</f>
        <v>3.0991098863366231E-2</v>
      </c>
      <c r="O29" s="50">
        <f>O28/$J$28</f>
        <v>2.4828096248492265E-3</v>
      </c>
    </row>
    <row r="30" spans="1:15" s="41" customFormat="1" ht="15" customHeight="1" x14ac:dyDescent="0.3">
      <c r="A30" s="51"/>
    </row>
    <row r="31" spans="1:15" s="41" customFormat="1" ht="6" customHeight="1" x14ac:dyDescent="0.3">
      <c r="A31" s="51"/>
    </row>
    <row r="32" spans="1:15" s="41" customFormat="1" ht="15" hidden="1" customHeight="1" x14ac:dyDescent="0.3">
      <c r="A32" s="51"/>
    </row>
    <row r="33" spans="1:15" s="41" customFormat="1" ht="15" hidden="1" customHeight="1" x14ac:dyDescent="0.3">
      <c r="A33" s="51"/>
    </row>
    <row r="34" spans="1:15" s="41" customFormat="1" ht="15" hidden="1" customHeight="1" x14ac:dyDescent="0.3">
      <c r="A34" s="51"/>
    </row>
    <row r="35" spans="1:15" ht="10.5" customHeight="1" x14ac:dyDescent="0.2">
      <c r="A35" s="52"/>
      <c r="B35" s="53"/>
    </row>
    <row r="36" spans="1:15" ht="16.5" thickBot="1" x14ac:dyDescent="0.3">
      <c r="A36" s="54" t="s">
        <v>35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 ht="10.5" customHeight="1" thickBo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</row>
    <row r="38" spans="1:15" ht="31.15" customHeight="1" x14ac:dyDescent="0.2">
      <c r="A38" s="57" t="s">
        <v>5</v>
      </c>
      <c r="B38" s="36" t="s">
        <v>1</v>
      </c>
      <c r="C38" s="58" t="s">
        <v>36</v>
      </c>
      <c r="D38" s="58" t="s">
        <v>37</v>
      </c>
      <c r="E38" s="58" t="s">
        <v>38</v>
      </c>
      <c r="F38" s="58" t="s">
        <v>39</v>
      </c>
      <c r="G38" s="58" t="s">
        <v>40</v>
      </c>
      <c r="H38" s="58" t="s">
        <v>41</v>
      </c>
      <c r="I38" s="58" t="s">
        <v>42</v>
      </c>
      <c r="J38" s="58" t="s">
        <v>43</v>
      </c>
      <c r="K38" s="59"/>
      <c r="L38" s="59"/>
      <c r="M38" s="6"/>
      <c r="N38" s="6"/>
      <c r="O38" s="6"/>
    </row>
    <row r="39" spans="1:15" ht="15" customHeight="1" x14ac:dyDescent="0.2">
      <c r="A39" s="60" t="s">
        <v>44</v>
      </c>
      <c r="B39" s="61">
        <f>SUM(C39:J39)</f>
        <v>561</v>
      </c>
      <c r="C39" s="62">
        <v>46</v>
      </c>
      <c r="D39" s="62">
        <v>43</v>
      </c>
      <c r="E39" s="62">
        <v>42</v>
      </c>
      <c r="F39" s="62">
        <v>75</v>
      </c>
      <c r="G39" s="62">
        <v>123</v>
      </c>
      <c r="H39" s="62">
        <v>86</v>
      </c>
      <c r="I39" s="62">
        <v>59</v>
      </c>
      <c r="J39" s="62">
        <v>87</v>
      </c>
      <c r="K39" s="59"/>
      <c r="L39" s="59"/>
      <c r="M39" s="6"/>
      <c r="N39" s="6"/>
      <c r="O39" s="6"/>
    </row>
    <row r="40" spans="1:15" ht="15" customHeight="1" x14ac:dyDescent="0.2">
      <c r="A40" s="63" t="s">
        <v>6</v>
      </c>
      <c r="B40" s="64">
        <f>SUM(C40:J40)</f>
        <v>55852</v>
      </c>
      <c r="C40" s="62">
        <v>2099</v>
      </c>
      <c r="D40" s="62">
        <v>4335</v>
      </c>
      <c r="E40" s="62">
        <v>4100</v>
      </c>
      <c r="F40" s="62">
        <v>7325</v>
      </c>
      <c r="G40" s="62">
        <v>13494</v>
      </c>
      <c r="H40" s="62">
        <v>12047</v>
      </c>
      <c r="I40" s="62">
        <v>8152</v>
      </c>
      <c r="J40" s="62">
        <v>4300</v>
      </c>
      <c r="K40" s="59"/>
      <c r="L40" s="59"/>
      <c r="M40" s="65"/>
      <c r="N40" s="65"/>
      <c r="O40" s="65"/>
    </row>
    <row r="41" spans="1:15" ht="15" customHeight="1" x14ac:dyDescent="0.2">
      <c r="A41" s="66" t="s">
        <v>7</v>
      </c>
      <c r="B41" s="64">
        <f>SUM(C41:J41)</f>
        <v>45300</v>
      </c>
      <c r="C41" s="62">
        <v>1181</v>
      </c>
      <c r="D41" s="62">
        <v>2437</v>
      </c>
      <c r="E41" s="62">
        <v>3838</v>
      </c>
      <c r="F41" s="62">
        <v>10329</v>
      </c>
      <c r="G41" s="62">
        <v>13144</v>
      </c>
      <c r="H41" s="62">
        <v>8558</v>
      </c>
      <c r="I41" s="62">
        <v>4140</v>
      </c>
      <c r="J41" s="62">
        <v>1673</v>
      </c>
      <c r="K41" s="59"/>
      <c r="L41" s="59"/>
      <c r="M41" s="65"/>
      <c r="N41" s="65"/>
      <c r="O41" s="65"/>
    </row>
    <row r="42" spans="1:15" ht="15" customHeight="1" x14ac:dyDescent="0.2">
      <c r="A42" s="67" t="s">
        <v>8</v>
      </c>
      <c r="B42" s="68">
        <f>SUM(C42:J42)</f>
        <v>11868</v>
      </c>
      <c r="C42" s="69">
        <v>457</v>
      </c>
      <c r="D42" s="69">
        <v>2242</v>
      </c>
      <c r="E42" s="69">
        <v>5194</v>
      </c>
      <c r="F42" s="69">
        <v>1829</v>
      </c>
      <c r="G42" s="69">
        <v>1089</v>
      </c>
      <c r="H42" s="69">
        <v>677</v>
      </c>
      <c r="I42" s="69">
        <v>273</v>
      </c>
      <c r="J42" s="69">
        <v>107</v>
      </c>
      <c r="K42" s="70"/>
      <c r="L42" s="70"/>
      <c r="M42" s="65"/>
      <c r="N42" s="65"/>
      <c r="O42" s="65"/>
    </row>
    <row r="43" spans="1:15" ht="18.75" customHeight="1" x14ac:dyDescent="0.2">
      <c r="A43" s="71" t="s">
        <v>1</v>
      </c>
      <c r="B43" s="72">
        <f>SUM(B39:B42)</f>
        <v>113581</v>
      </c>
      <c r="C43" s="72">
        <f t="shared" ref="C43:J43" si="4">SUM(C39:C42)</f>
        <v>3783</v>
      </c>
      <c r="D43" s="72">
        <f t="shared" si="4"/>
        <v>9057</v>
      </c>
      <c r="E43" s="72">
        <f t="shared" si="4"/>
        <v>13174</v>
      </c>
      <c r="F43" s="72">
        <f t="shared" si="4"/>
        <v>19558</v>
      </c>
      <c r="G43" s="72">
        <f t="shared" si="4"/>
        <v>27850</v>
      </c>
      <c r="H43" s="72">
        <f t="shared" si="4"/>
        <v>21368</v>
      </c>
      <c r="I43" s="72">
        <f t="shared" si="4"/>
        <v>12624</v>
      </c>
      <c r="J43" s="72">
        <f t="shared" si="4"/>
        <v>6167</v>
      </c>
      <c r="K43" s="59"/>
      <c r="L43" s="59"/>
      <c r="M43" s="65"/>
      <c r="N43" s="65"/>
      <c r="O43" s="65"/>
    </row>
    <row r="44" spans="1:15" ht="15" customHeight="1" thickBot="1" x14ac:dyDescent="0.25">
      <c r="A44" s="73" t="s">
        <v>2</v>
      </c>
      <c r="B44" s="74">
        <f t="shared" ref="B44:J44" si="5">B43/$B43</f>
        <v>1</v>
      </c>
      <c r="C44" s="74">
        <f t="shared" si="5"/>
        <v>3.3306626988668882E-2</v>
      </c>
      <c r="D44" s="74">
        <f t="shared" si="5"/>
        <v>7.974044954701931E-2</v>
      </c>
      <c r="E44" s="74">
        <f t="shared" si="5"/>
        <v>0.11598770921192805</v>
      </c>
      <c r="F44" s="74">
        <f t="shared" si="5"/>
        <v>0.17219429305957862</v>
      </c>
      <c r="G44" s="74">
        <f t="shared" si="5"/>
        <v>0.24519946117748567</v>
      </c>
      <c r="H44" s="74">
        <f t="shared" si="5"/>
        <v>0.18813005696375273</v>
      </c>
      <c r="I44" s="74">
        <f t="shared" si="5"/>
        <v>0.11114535001452708</v>
      </c>
      <c r="J44" s="74">
        <f t="shared" si="5"/>
        <v>5.4296053037039646E-2</v>
      </c>
      <c r="K44" s="75"/>
      <c r="L44" s="75"/>
      <c r="M44" s="65"/>
      <c r="N44" s="65"/>
      <c r="O44" s="65"/>
    </row>
    <row r="45" spans="1:15" ht="15" customHeight="1" x14ac:dyDescent="0.2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75"/>
      <c r="L45" s="75"/>
      <c r="M45" s="65"/>
      <c r="N45" s="65"/>
      <c r="O45" s="65"/>
    </row>
    <row r="46" spans="1:15" ht="1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75"/>
      <c r="L46" s="75"/>
      <c r="M46" s="65"/>
      <c r="N46" s="65"/>
      <c r="O46" s="65"/>
    </row>
    <row r="47" spans="1:15" ht="1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75"/>
      <c r="L47" s="75"/>
      <c r="M47" s="65"/>
      <c r="N47" s="65"/>
      <c r="O47" s="65"/>
    </row>
    <row r="48" spans="1:15" ht="11.25" customHeight="1" x14ac:dyDescent="0.2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75"/>
      <c r="L48" s="75"/>
      <c r="M48" s="65"/>
      <c r="N48" s="65"/>
      <c r="O48" s="65"/>
    </row>
    <row r="49" spans="1:15" ht="28.5" hidden="1" customHeight="1" x14ac:dyDescent="0.2">
      <c r="A49" s="102"/>
      <c r="B49" s="101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" hidden="1" customHeight="1" x14ac:dyDescent="0.2">
      <c r="A50" s="102"/>
      <c r="B50" s="103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" customHeight="1" thickBot="1" x14ac:dyDescent="0.3">
      <c r="A51" s="54" t="s"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 ht="10.5" customHeight="1" x14ac:dyDescent="0.2">
      <c r="A52" s="52"/>
      <c r="B52" s="53"/>
    </row>
    <row r="53" spans="1:15" ht="13.9" customHeight="1" x14ac:dyDescent="0.2">
      <c r="A53" s="107" t="s">
        <v>46</v>
      </c>
      <c r="B53" s="104" t="s">
        <v>1</v>
      </c>
      <c r="C53" s="104" t="s">
        <v>77</v>
      </c>
      <c r="D53" s="104"/>
      <c r="E53" s="104"/>
      <c r="F53" s="104" t="s">
        <v>1</v>
      </c>
      <c r="G53" s="104" t="s">
        <v>78</v>
      </c>
      <c r="H53" s="104"/>
      <c r="I53" s="104"/>
      <c r="J53" s="104" t="s">
        <v>1</v>
      </c>
      <c r="K53" s="106" t="s">
        <v>79</v>
      </c>
      <c r="L53" s="106"/>
      <c r="M53" s="104" t="s">
        <v>80</v>
      </c>
      <c r="N53" s="104" t="s">
        <v>81</v>
      </c>
      <c r="O53" s="105"/>
    </row>
    <row r="54" spans="1:15" ht="15" customHeight="1" x14ac:dyDescent="0.2">
      <c r="A54" s="107"/>
      <c r="B54" s="104"/>
      <c r="C54" s="1" t="s">
        <v>3</v>
      </c>
      <c r="D54" s="1" t="s">
        <v>4</v>
      </c>
      <c r="E54" s="1" t="s">
        <v>45</v>
      </c>
      <c r="F54" s="104"/>
      <c r="G54" s="2" t="s">
        <v>3</v>
      </c>
      <c r="H54" s="2" t="s">
        <v>4</v>
      </c>
      <c r="I54" s="2" t="s">
        <v>45</v>
      </c>
      <c r="J54" s="104"/>
      <c r="K54" s="2" t="s">
        <v>3</v>
      </c>
      <c r="L54" s="2" t="s">
        <v>4</v>
      </c>
      <c r="M54" s="104"/>
      <c r="N54" s="104"/>
      <c r="O54" s="105"/>
    </row>
    <row r="55" spans="1:15" ht="15" customHeight="1" x14ac:dyDescent="0.2">
      <c r="A55" s="78" t="s">
        <v>17</v>
      </c>
      <c r="B55" s="79">
        <f>C55+D55+E55</f>
        <v>135</v>
      </c>
      <c r="C55" s="62">
        <v>23</v>
      </c>
      <c r="D55" s="62">
        <v>111</v>
      </c>
      <c r="E55" s="80">
        <v>1</v>
      </c>
      <c r="F55" s="79">
        <f>G55+H55+I55</f>
        <v>162</v>
      </c>
      <c r="G55" s="62">
        <v>26</v>
      </c>
      <c r="H55" s="62">
        <v>89</v>
      </c>
      <c r="I55" s="80">
        <v>47</v>
      </c>
      <c r="J55" s="79">
        <f>K55+L55</f>
        <v>349</v>
      </c>
      <c r="K55" s="62">
        <v>68</v>
      </c>
      <c r="L55" s="62">
        <v>281</v>
      </c>
      <c r="M55" s="79">
        <v>4</v>
      </c>
      <c r="N55" s="79">
        <v>8</v>
      </c>
      <c r="O55" s="81"/>
    </row>
    <row r="56" spans="1:15" ht="15" customHeight="1" x14ac:dyDescent="0.2">
      <c r="A56" s="66" t="s">
        <v>18</v>
      </c>
      <c r="B56" s="64">
        <f>C56+D56+E56</f>
        <v>110</v>
      </c>
      <c r="C56" s="62">
        <v>17</v>
      </c>
      <c r="D56" s="62">
        <v>92</v>
      </c>
      <c r="E56" s="80">
        <v>1</v>
      </c>
      <c r="F56" s="64">
        <f>G56+H56+I56</f>
        <v>123</v>
      </c>
      <c r="G56" s="62">
        <v>24</v>
      </c>
      <c r="H56" s="62">
        <v>78</v>
      </c>
      <c r="I56" s="80">
        <v>21</v>
      </c>
      <c r="J56" s="79">
        <f t="shared" ref="J56:J63" si="6">K56+L56</f>
        <v>340</v>
      </c>
      <c r="K56" s="62">
        <v>66</v>
      </c>
      <c r="L56" s="62">
        <v>274</v>
      </c>
      <c r="M56" s="64">
        <v>6</v>
      </c>
      <c r="N56" s="64">
        <v>5</v>
      </c>
      <c r="O56" s="81"/>
    </row>
    <row r="57" spans="1:15" ht="15" customHeight="1" x14ac:dyDescent="0.2">
      <c r="A57" s="82" t="s">
        <v>19</v>
      </c>
      <c r="B57" s="64">
        <f>C57+D57+E57</f>
        <v>93</v>
      </c>
      <c r="C57" s="62">
        <v>8</v>
      </c>
      <c r="D57" s="62">
        <v>85</v>
      </c>
      <c r="E57" s="80">
        <v>0</v>
      </c>
      <c r="F57" s="64">
        <f>G57+H57+I57</f>
        <v>146</v>
      </c>
      <c r="G57" s="62">
        <v>28</v>
      </c>
      <c r="H57" s="62">
        <v>82</v>
      </c>
      <c r="I57" s="80">
        <v>36</v>
      </c>
      <c r="J57" s="79">
        <f t="shared" si="6"/>
        <v>346</v>
      </c>
      <c r="K57" s="62">
        <v>60</v>
      </c>
      <c r="L57" s="62">
        <v>286</v>
      </c>
      <c r="M57" s="64">
        <v>6</v>
      </c>
      <c r="N57" s="64">
        <v>12</v>
      </c>
      <c r="O57" s="81"/>
    </row>
    <row r="58" spans="1:15" ht="15" customHeight="1" x14ac:dyDescent="0.2">
      <c r="A58" s="66" t="s">
        <v>20</v>
      </c>
      <c r="B58" s="64">
        <f t="shared" ref="B58:B66" si="7">C58+D58+E58</f>
        <v>113</v>
      </c>
      <c r="C58" s="62">
        <v>10</v>
      </c>
      <c r="D58" s="62">
        <v>103</v>
      </c>
      <c r="E58" s="80">
        <v>0</v>
      </c>
      <c r="F58" s="64">
        <f t="shared" ref="F58:F66" si="8">G58+H58+I58</f>
        <v>165</v>
      </c>
      <c r="G58" s="62">
        <v>30</v>
      </c>
      <c r="H58" s="62">
        <v>84</v>
      </c>
      <c r="I58" s="80">
        <v>51</v>
      </c>
      <c r="J58" s="79">
        <f t="shared" si="6"/>
        <v>348</v>
      </c>
      <c r="K58" s="62">
        <v>54</v>
      </c>
      <c r="L58" s="62">
        <v>294</v>
      </c>
      <c r="M58" s="64">
        <v>10</v>
      </c>
      <c r="N58" s="64">
        <v>10</v>
      </c>
      <c r="O58" s="81"/>
    </row>
    <row r="59" spans="1:15" ht="15" customHeight="1" x14ac:dyDescent="0.2">
      <c r="A59" s="82" t="s">
        <v>21</v>
      </c>
      <c r="B59" s="64">
        <f t="shared" si="7"/>
        <v>138</v>
      </c>
      <c r="C59" s="62">
        <v>19</v>
      </c>
      <c r="D59" s="62">
        <v>116</v>
      </c>
      <c r="E59" s="80">
        <v>3</v>
      </c>
      <c r="F59" s="83">
        <f t="shared" si="8"/>
        <v>167</v>
      </c>
      <c r="G59" s="62">
        <v>23</v>
      </c>
      <c r="H59" s="62">
        <v>94</v>
      </c>
      <c r="I59" s="80">
        <v>50</v>
      </c>
      <c r="J59" s="79">
        <f t="shared" si="6"/>
        <v>371</v>
      </c>
      <c r="K59" s="62">
        <v>89</v>
      </c>
      <c r="L59" s="62">
        <v>282</v>
      </c>
      <c r="M59" s="83">
        <v>5</v>
      </c>
      <c r="N59" s="83">
        <v>10</v>
      </c>
      <c r="O59" s="84"/>
    </row>
    <row r="60" spans="1:15" ht="15" customHeight="1" x14ac:dyDescent="0.2">
      <c r="A60" s="66" t="s">
        <v>22</v>
      </c>
      <c r="B60" s="64">
        <f t="shared" si="7"/>
        <v>153</v>
      </c>
      <c r="C60" s="62">
        <v>27</v>
      </c>
      <c r="D60" s="62">
        <v>125</v>
      </c>
      <c r="E60" s="80">
        <v>1</v>
      </c>
      <c r="F60" s="64">
        <f t="shared" si="8"/>
        <v>157</v>
      </c>
      <c r="G60" s="62">
        <v>22</v>
      </c>
      <c r="H60" s="62">
        <v>95</v>
      </c>
      <c r="I60" s="80">
        <v>40</v>
      </c>
      <c r="J60" s="79">
        <f t="shared" si="6"/>
        <v>321</v>
      </c>
      <c r="K60" s="62">
        <v>61</v>
      </c>
      <c r="L60" s="62">
        <v>260</v>
      </c>
      <c r="M60" s="64">
        <v>9</v>
      </c>
      <c r="N60" s="64">
        <v>17</v>
      </c>
      <c r="O60" s="81"/>
    </row>
    <row r="61" spans="1:15" ht="15" customHeight="1" x14ac:dyDescent="0.2">
      <c r="A61" s="66" t="s">
        <v>23</v>
      </c>
      <c r="B61" s="64">
        <f t="shared" si="7"/>
        <v>162</v>
      </c>
      <c r="C61" s="62">
        <v>34</v>
      </c>
      <c r="D61" s="62">
        <v>127</v>
      </c>
      <c r="E61" s="80">
        <v>1</v>
      </c>
      <c r="F61" s="64">
        <f t="shared" si="8"/>
        <v>162</v>
      </c>
      <c r="G61" s="62">
        <v>28</v>
      </c>
      <c r="H61" s="62">
        <v>106</v>
      </c>
      <c r="I61" s="80">
        <v>28</v>
      </c>
      <c r="J61" s="79">
        <f t="shared" si="6"/>
        <v>346</v>
      </c>
      <c r="K61" s="62">
        <v>82</v>
      </c>
      <c r="L61" s="62">
        <v>264</v>
      </c>
      <c r="M61" s="64">
        <v>5</v>
      </c>
      <c r="N61" s="64">
        <v>7</v>
      </c>
      <c r="O61" s="81"/>
    </row>
    <row r="62" spans="1:15" ht="15" customHeight="1" x14ac:dyDescent="0.2">
      <c r="A62" s="66" t="s">
        <v>24</v>
      </c>
      <c r="B62" s="64">
        <f t="shared" si="7"/>
        <v>168</v>
      </c>
      <c r="C62" s="62">
        <v>38</v>
      </c>
      <c r="D62" s="62">
        <v>129</v>
      </c>
      <c r="E62" s="80">
        <v>1</v>
      </c>
      <c r="F62" s="64">
        <f t="shared" si="8"/>
        <v>188</v>
      </c>
      <c r="G62" s="62">
        <v>24</v>
      </c>
      <c r="H62" s="62">
        <v>106</v>
      </c>
      <c r="I62" s="80">
        <v>58</v>
      </c>
      <c r="J62" s="79">
        <f t="shared" si="6"/>
        <v>370</v>
      </c>
      <c r="K62" s="62">
        <v>76</v>
      </c>
      <c r="L62" s="62">
        <v>294</v>
      </c>
      <c r="M62" s="64">
        <v>7</v>
      </c>
      <c r="N62" s="64">
        <v>4</v>
      </c>
      <c r="O62" s="81"/>
    </row>
    <row r="63" spans="1:15" ht="15" customHeight="1" x14ac:dyDescent="0.2">
      <c r="A63" s="82" t="s">
        <v>25</v>
      </c>
      <c r="B63" s="64">
        <f t="shared" si="7"/>
        <v>163</v>
      </c>
      <c r="C63" s="62">
        <v>23</v>
      </c>
      <c r="D63" s="62">
        <v>140</v>
      </c>
      <c r="E63" s="80">
        <v>0</v>
      </c>
      <c r="F63" s="64">
        <f t="shared" si="8"/>
        <v>160</v>
      </c>
      <c r="G63" s="62">
        <v>37</v>
      </c>
      <c r="H63" s="62">
        <v>86</v>
      </c>
      <c r="I63" s="80">
        <v>37</v>
      </c>
      <c r="J63" s="79">
        <f t="shared" si="6"/>
        <v>402</v>
      </c>
      <c r="K63" s="62">
        <v>90</v>
      </c>
      <c r="L63" s="62">
        <v>312</v>
      </c>
      <c r="M63" s="64">
        <v>4</v>
      </c>
      <c r="N63" s="64">
        <v>6</v>
      </c>
      <c r="O63" s="81"/>
    </row>
    <row r="64" spans="1:15" ht="15" hidden="1" customHeight="1" x14ac:dyDescent="0.2">
      <c r="A64" s="66" t="s">
        <v>26</v>
      </c>
      <c r="B64" s="64">
        <f t="shared" si="7"/>
        <v>0</v>
      </c>
      <c r="C64" s="62">
        <v>0</v>
      </c>
      <c r="D64" s="62">
        <v>0</v>
      </c>
      <c r="E64" s="80">
        <v>0</v>
      </c>
      <c r="F64" s="64">
        <f t="shared" si="8"/>
        <v>0</v>
      </c>
      <c r="G64" s="62"/>
      <c r="H64" s="62"/>
      <c r="I64" s="80"/>
      <c r="J64" s="79">
        <f t="shared" ref="J64:J66" si="9">K64+L64</f>
        <v>0</v>
      </c>
      <c r="K64" s="62"/>
      <c r="L64" s="62"/>
      <c r="M64" s="64"/>
      <c r="N64" s="64"/>
      <c r="O64" s="81"/>
    </row>
    <row r="65" spans="1:15" ht="15" hidden="1" customHeight="1" x14ac:dyDescent="0.2">
      <c r="A65" s="82" t="s">
        <v>27</v>
      </c>
      <c r="B65" s="64">
        <f t="shared" si="7"/>
        <v>0</v>
      </c>
      <c r="C65" s="62">
        <v>0</v>
      </c>
      <c r="D65" s="62">
        <v>0</v>
      </c>
      <c r="E65" s="80">
        <v>0</v>
      </c>
      <c r="F65" s="64">
        <f t="shared" si="8"/>
        <v>0</v>
      </c>
      <c r="G65" s="62"/>
      <c r="H65" s="62"/>
      <c r="I65" s="80"/>
      <c r="J65" s="79">
        <f t="shared" si="9"/>
        <v>0</v>
      </c>
      <c r="K65" s="62"/>
      <c r="L65" s="62"/>
      <c r="M65" s="64"/>
      <c r="N65" s="64"/>
      <c r="O65" s="81"/>
    </row>
    <row r="66" spans="1:15" ht="15" hidden="1" customHeight="1" x14ac:dyDescent="0.2">
      <c r="A66" s="67" t="s">
        <v>28</v>
      </c>
      <c r="B66" s="68">
        <f t="shared" si="7"/>
        <v>0</v>
      </c>
      <c r="C66" s="85">
        <v>0</v>
      </c>
      <c r="D66" s="85">
        <v>0</v>
      </c>
      <c r="E66" s="86">
        <v>0</v>
      </c>
      <c r="F66" s="68">
        <f t="shared" si="8"/>
        <v>0</v>
      </c>
      <c r="G66" s="85"/>
      <c r="H66" s="85"/>
      <c r="I66" s="86"/>
      <c r="J66" s="87">
        <f t="shared" si="9"/>
        <v>0</v>
      </c>
      <c r="K66" s="85"/>
      <c r="L66" s="85"/>
      <c r="M66" s="68"/>
      <c r="N66" s="68"/>
      <c r="O66" s="81"/>
    </row>
    <row r="67" spans="1:15" ht="14.25" customHeight="1" x14ac:dyDescent="0.2">
      <c r="A67" s="88" t="s">
        <v>1</v>
      </c>
      <c r="B67" s="72">
        <f t="shared" ref="B67:N67" si="10">SUM(B55:B66)</f>
        <v>1235</v>
      </c>
      <c r="C67" s="72">
        <f t="shared" si="10"/>
        <v>199</v>
      </c>
      <c r="D67" s="72">
        <f t="shared" si="10"/>
        <v>1028</v>
      </c>
      <c r="E67" s="72">
        <f t="shared" si="10"/>
        <v>8</v>
      </c>
      <c r="F67" s="72">
        <f t="shared" si="10"/>
        <v>1430</v>
      </c>
      <c r="G67" s="72">
        <f t="shared" si="10"/>
        <v>242</v>
      </c>
      <c r="H67" s="72">
        <f t="shared" si="10"/>
        <v>820</v>
      </c>
      <c r="I67" s="72">
        <f t="shared" si="10"/>
        <v>368</v>
      </c>
      <c r="J67" s="72">
        <f t="shared" si="10"/>
        <v>3193</v>
      </c>
      <c r="K67" s="72">
        <f t="shared" si="10"/>
        <v>646</v>
      </c>
      <c r="L67" s="72">
        <f t="shared" si="10"/>
        <v>2547</v>
      </c>
      <c r="M67" s="72">
        <f t="shared" si="10"/>
        <v>56</v>
      </c>
      <c r="N67" s="72">
        <f t="shared" si="10"/>
        <v>79</v>
      </c>
      <c r="O67" s="89"/>
    </row>
    <row r="68" spans="1:15" ht="15" customHeight="1" thickBot="1" x14ac:dyDescent="0.25">
      <c r="A68" s="90" t="s">
        <v>2</v>
      </c>
      <c r="B68" s="74">
        <f>B67/$B$67</f>
        <v>1</v>
      </c>
      <c r="C68" s="74">
        <f>C67/$B$67</f>
        <v>0.16113360323886639</v>
      </c>
      <c r="D68" s="74">
        <f>D67/$B$67</f>
        <v>0.83238866396761135</v>
      </c>
      <c r="E68" s="74">
        <f>E67/$B$67</f>
        <v>6.4777327935222669E-3</v>
      </c>
      <c r="F68" s="74">
        <f>F67/$F$67</f>
        <v>1</v>
      </c>
      <c r="G68" s="74">
        <f>G67/$F$67</f>
        <v>0.16923076923076924</v>
      </c>
      <c r="H68" s="74">
        <f>H67/$F$67</f>
        <v>0.57342657342657344</v>
      </c>
      <c r="I68" s="74">
        <f>I67/$F$67</f>
        <v>0.25734265734265732</v>
      </c>
      <c r="J68" s="74">
        <f>J67/$J$67</f>
        <v>1</v>
      </c>
      <c r="K68" s="74">
        <f>K67/$J$67</f>
        <v>0.20231756968368306</v>
      </c>
      <c r="L68" s="74">
        <f>L67/$J$67</f>
        <v>0.79768243031631691</v>
      </c>
      <c r="M68" s="74">
        <f>M67/$M$67</f>
        <v>1</v>
      </c>
      <c r="N68" s="74">
        <f>N67/N67</f>
        <v>1</v>
      </c>
      <c r="O68" s="76"/>
    </row>
    <row r="69" spans="1:15" ht="15" customHeight="1" x14ac:dyDescent="0.2">
      <c r="A69" s="52" t="s">
        <v>82</v>
      </c>
      <c r="B69" s="53"/>
    </row>
    <row r="70" spans="1:15" ht="15" customHeight="1" x14ac:dyDescent="0.2">
      <c r="A70" s="52" t="s">
        <v>83</v>
      </c>
      <c r="B70" s="53"/>
    </row>
    <row r="71" spans="1:15" ht="15" customHeight="1" x14ac:dyDescent="0.2">
      <c r="A71" s="52" t="s">
        <v>84</v>
      </c>
      <c r="B71" s="53"/>
    </row>
    <row r="72" spans="1:15" ht="15" customHeight="1" x14ac:dyDescent="0.2">
      <c r="A72" s="52" t="s">
        <v>85</v>
      </c>
      <c r="B72" s="53"/>
    </row>
    <row r="73" spans="1:15" ht="15" customHeight="1" x14ac:dyDescent="0.2">
      <c r="A73" s="52" t="s">
        <v>86</v>
      </c>
      <c r="B73" s="53"/>
    </row>
    <row r="74" spans="1:15" ht="10.5" customHeight="1" x14ac:dyDescent="0.2">
      <c r="A74" s="52"/>
      <c r="B74" s="53"/>
    </row>
    <row r="75" spans="1:15" ht="15" customHeight="1" x14ac:dyDescent="0.2">
      <c r="A75" s="52"/>
      <c r="B75" s="53"/>
    </row>
    <row r="76" spans="1:15" ht="15" customHeight="1" thickBot="1" x14ac:dyDescent="0.3">
      <c r="A76" s="54" t="s">
        <v>76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 ht="10.5" customHeight="1" x14ac:dyDescent="0.2">
      <c r="A77" s="52"/>
      <c r="B77" s="53"/>
    </row>
    <row r="78" spans="1:15" ht="13.9" customHeight="1" x14ac:dyDescent="0.2">
      <c r="A78" s="107" t="s">
        <v>46</v>
      </c>
      <c r="B78" s="104" t="s">
        <v>1</v>
      </c>
      <c r="C78" s="104" t="s">
        <v>49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91"/>
    </row>
    <row r="79" spans="1:15" ht="15.75" customHeight="1" x14ac:dyDescent="0.2">
      <c r="A79" s="107"/>
      <c r="B79" s="104"/>
      <c r="C79" s="108" t="s">
        <v>48</v>
      </c>
      <c r="D79" s="108"/>
      <c r="E79" s="109"/>
      <c r="F79" s="110" t="s">
        <v>6</v>
      </c>
      <c r="G79" s="108"/>
      <c r="H79" s="109"/>
      <c r="I79" s="110" t="s">
        <v>7</v>
      </c>
      <c r="J79" s="108"/>
      <c r="K79" s="109"/>
      <c r="L79" s="108" t="s">
        <v>8</v>
      </c>
      <c r="M79" s="108"/>
      <c r="N79" s="108"/>
      <c r="O79" s="91"/>
    </row>
    <row r="80" spans="1:15" ht="33.75" customHeight="1" x14ac:dyDescent="0.2">
      <c r="A80" s="107"/>
      <c r="B80" s="104"/>
      <c r="C80" s="1" t="s">
        <v>74</v>
      </c>
      <c r="D80" s="1" t="s">
        <v>75</v>
      </c>
      <c r="E80" s="3" t="s">
        <v>88</v>
      </c>
      <c r="F80" s="1" t="s">
        <v>74</v>
      </c>
      <c r="G80" s="1" t="s">
        <v>75</v>
      </c>
      <c r="H80" s="3" t="s">
        <v>88</v>
      </c>
      <c r="I80" s="1" t="s">
        <v>74</v>
      </c>
      <c r="J80" s="1" t="s">
        <v>75</v>
      </c>
      <c r="K80" s="3" t="s">
        <v>88</v>
      </c>
      <c r="L80" s="1" t="s">
        <v>74</v>
      </c>
      <c r="M80" s="1" t="s">
        <v>75</v>
      </c>
      <c r="N80" s="3" t="s">
        <v>88</v>
      </c>
      <c r="O80" s="91"/>
    </row>
    <row r="81" spans="1:15" ht="15" customHeight="1" x14ac:dyDescent="0.2">
      <c r="A81" s="78" t="s">
        <v>17</v>
      </c>
      <c r="B81" s="79">
        <f>SUM(C81:N81)</f>
        <v>12575</v>
      </c>
      <c r="C81" s="62">
        <v>36</v>
      </c>
      <c r="D81" s="62">
        <v>23</v>
      </c>
      <c r="E81" s="80">
        <v>2</v>
      </c>
      <c r="F81" s="62">
        <v>4132</v>
      </c>
      <c r="G81" s="62">
        <v>2024</v>
      </c>
      <c r="H81" s="80">
        <v>175</v>
      </c>
      <c r="I81" s="62">
        <v>3628</v>
      </c>
      <c r="J81" s="62">
        <v>1269</v>
      </c>
      <c r="K81" s="80">
        <v>143</v>
      </c>
      <c r="L81" s="62">
        <v>192</v>
      </c>
      <c r="M81" s="62">
        <v>393</v>
      </c>
      <c r="N81" s="62">
        <v>558</v>
      </c>
      <c r="O81" s="84"/>
    </row>
    <row r="82" spans="1:15" ht="15" customHeight="1" x14ac:dyDescent="0.2">
      <c r="A82" s="66" t="s">
        <v>18</v>
      </c>
      <c r="B82" s="79">
        <f t="shared" ref="B82:B92" si="11">SUM(C82:N82)</f>
        <v>11134</v>
      </c>
      <c r="C82" s="62">
        <v>24</v>
      </c>
      <c r="D82" s="62">
        <v>14</v>
      </c>
      <c r="E82" s="80">
        <v>3</v>
      </c>
      <c r="F82" s="62">
        <v>3511</v>
      </c>
      <c r="G82" s="62">
        <v>1876</v>
      </c>
      <c r="H82" s="80">
        <v>172</v>
      </c>
      <c r="I82" s="62">
        <v>3167</v>
      </c>
      <c r="J82" s="62">
        <v>1196</v>
      </c>
      <c r="K82" s="80">
        <v>129</v>
      </c>
      <c r="L82" s="62">
        <v>162</v>
      </c>
      <c r="M82" s="62">
        <v>352</v>
      </c>
      <c r="N82" s="62">
        <v>528</v>
      </c>
      <c r="O82" s="84"/>
    </row>
    <row r="83" spans="1:15" ht="15" customHeight="1" x14ac:dyDescent="0.2">
      <c r="A83" s="82" t="s">
        <v>19</v>
      </c>
      <c r="B83" s="79">
        <f t="shared" si="11"/>
        <v>12433</v>
      </c>
      <c r="C83" s="62">
        <v>29</v>
      </c>
      <c r="D83" s="62">
        <v>27</v>
      </c>
      <c r="E83" s="80">
        <v>0</v>
      </c>
      <c r="F83" s="62">
        <v>3888</v>
      </c>
      <c r="G83" s="62">
        <v>2030</v>
      </c>
      <c r="H83" s="80">
        <v>190</v>
      </c>
      <c r="I83" s="62">
        <v>3600</v>
      </c>
      <c r="J83" s="62">
        <v>1302</v>
      </c>
      <c r="K83" s="80">
        <v>149</v>
      </c>
      <c r="L83" s="62">
        <v>196</v>
      </c>
      <c r="M83" s="62">
        <v>427</v>
      </c>
      <c r="N83" s="62">
        <v>595</v>
      </c>
      <c r="O83" s="84"/>
    </row>
    <row r="84" spans="1:15" ht="15" customHeight="1" x14ac:dyDescent="0.2">
      <c r="A84" s="66" t="s">
        <v>20</v>
      </c>
      <c r="B84" s="79">
        <f t="shared" si="11"/>
        <v>12380</v>
      </c>
      <c r="C84" s="62">
        <v>49</v>
      </c>
      <c r="D84" s="62">
        <v>18</v>
      </c>
      <c r="E84" s="80">
        <v>0</v>
      </c>
      <c r="F84" s="62">
        <v>3691</v>
      </c>
      <c r="G84" s="62">
        <v>2143</v>
      </c>
      <c r="H84" s="80">
        <v>245</v>
      </c>
      <c r="I84" s="62">
        <v>3450</v>
      </c>
      <c r="J84" s="62">
        <v>1332</v>
      </c>
      <c r="K84" s="80">
        <v>150</v>
      </c>
      <c r="L84" s="62">
        <v>209</v>
      </c>
      <c r="M84" s="62">
        <v>399</v>
      </c>
      <c r="N84" s="62">
        <v>694</v>
      </c>
      <c r="O84" s="84"/>
    </row>
    <row r="85" spans="1:15" ht="15" customHeight="1" x14ac:dyDescent="0.2">
      <c r="A85" s="82" t="s">
        <v>21</v>
      </c>
      <c r="B85" s="79">
        <f t="shared" si="11"/>
        <v>12894</v>
      </c>
      <c r="C85" s="62">
        <v>29</v>
      </c>
      <c r="D85" s="62">
        <v>31</v>
      </c>
      <c r="E85" s="80">
        <v>0</v>
      </c>
      <c r="F85" s="62">
        <v>3724</v>
      </c>
      <c r="G85" s="62">
        <v>2189</v>
      </c>
      <c r="H85" s="80">
        <v>261</v>
      </c>
      <c r="I85" s="62">
        <v>3691</v>
      </c>
      <c r="J85" s="62">
        <v>1440</v>
      </c>
      <c r="K85" s="80">
        <v>167</v>
      </c>
      <c r="L85" s="62">
        <v>179</v>
      </c>
      <c r="M85" s="62">
        <v>472</v>
      </c>
      <c r="N85" s="62">
        <v>711</v>
      </c>
      <c r="O85" s="84"/>
    </row>
    <row r="86" spans="1:15" ht="15" customHeight="1" x14ac:dyDescent="0.2">
      <c r="A86" s="66" t="s">
        <v>22</v>
      </c>
      <c r="B86" s="79">
        <f t="shared" si="11"/>
        <v>12522</v>
      </c>
      <c r="C86" s="62">
        <v>34</v>
      </c>
      <c r="D86" s="62">
        <v>32</v>
      </c>
      <c r="E86" s="80">
        <v>1</v>
      </c>
      <c r="F86" s="62">
        <v>3788</v>
      </c>
      <c r="G86" s="62">
        <v>2200</v>
      </c>
      <c r="H86" s="80">
        <v>254</v>
      </c>
      <c r="I86" s="62">
        <v>3417</v>
      </c>
      <c r="J86" s="62">
        <v>1404</v>
      </c>
      <c r="K86" s="80">
        <v>127</v>
      </c>
      <c r="L86" s="62">
        <v>164</v>
      </c>
      <c r="M86" s="62">
        <v>437</v>
      </c>
      <c r="N86" s="62">
        <v>664</v>
      </c>
      <c r="O86" s="84"/>
    </row>
    <row r="87" spans="1:15" ht="15" customHeight="1" x14ac:dyDescent="0.2">
      <c r="A87" s="66" t="s">
        <v>23</v>
      </c>
      <c r="B87" s="79">
        <f t="shared" si="11"/>
        <v>12808</v>
      </c>
      <c r="C87" s="62">
        <v>35</v>
      </c>
      <c r="D87" s="62">
        <v>32</v>
      </c>
      <c r="E87" s="80">
        <v>0</v>
      </c>
      <c r="F87" s="62">
        <v>3893</v>
      </c>
      <c r="G87" s="62">
        <v>2311</v>
      </c>
      <c r="H87" s="80">
        <v>234</v>
      </c>
      <c r="I87" s="62">
        <v>3382</v>
      </c>
      <c r="J87" s="62">
        <v>1381</v>
      </c>
      <c r="K87" s="80">
        <v>158</v>
      </c>
      <c r="L87" s="62">
        <v>185</v>
      </c>
      <c r="M87" s="62">
        <v>464</v>
      </c>
      <c r="N87" s="62">
        <v>733</v>
      </c>
      <c r="O87" s="84"/>
    </row>
    <row r="88" spans="1:15" ht="15" customHeight="1" x14ac:dyDescent="0.2">
      <c r="A88" s="66" t="s">
        <v>24</v>
      </c>
      <c r="B88" s="79">
        <f t="shared" si="11"/>
        <v>12954</v>
      </c>
      <c r="C88" s="62">
        <v>38</v>
      </c>
      <c r="D88" s="62">
        <v>43</v>
      </c>
      <c r="E88" s="80">
        <v>0</v>
      </c>
      <c r="F88" s="62">
        <v>3871</v>
      </c>
      <c r="G88" s="62">
        <v>2334</v>
      </c>
      <c r="H88" s="80">
        <v>242</v>
      </c>
      <c r="I88" s="62">
        <v>3470</v>
      </c>
      <c r="J88" s="62">
        <v>1396</v>
      </c>
      <c r="K88" s="80">
        <v>178</v>
      </c>
      <c r="L88" s="62">
        <v>207</v>
      </c>
      <c r="M88" s="62">
        <v>462</v>
      </c>
      <c r="N88" s="62">
        <v>713</v>
      </c>
      <c r="O88" s="84"/>
    </row>
    <row r="89" spans="1:15" ht="15" hidden="1" customHeight="1" x14ac:dyDescent="0.2">
      <c r="A89" s="82" t="s">
        <v>25</v>
      </c>
      <c r="B89" s="79">
        <f t="shared" si="11"/>
        <v>13881</v>
      </c>
      <c r="C89" s="62">
        <v>38</v>
      </c>
      <c r="D89" s="62">
        <v>23</v>
      </c>
      <c r="E89" s="80">
        <v>0</v>
      </c>
      <c r="F89" s="62">
        <v>3984</v>
      </c>
      <c r="G89" s="62">
        <v>2235</v>
      </c>
      <c r="H89" s="80">
        <v>255</v>
      </c>
      <c r="I89" s="62">
        <v>3844</v>
      </c>
      <c r="J89" s="62">
        <v>1583</v>
      </c>
      <c r="K89" s="80">
        <v>147</v>
      </c>
      <c r="L89" s="62">
        <v>250</v>
      </c>
      <c r="M89" s="62">
        <v>571</v>
      </c>
      <c r="N89" s="62">
        <v>951</v>
      </c>
      <c r="O89" s="84"/>
    </row>
    <row r="90" spans="1:15" ht="16.5" hidden="1" x14ac:dyDescent="0.2">
      <c r="A90" s="66" t="s">
        <v>26</v>
      </c>
      <c r="B90" s="79">
        <f t="shared" si="11"/>
        <v>0</v>
      </c>
      <c r="C90" s="62"/>
      <c r="D90" s="62"/>
      <c r="E90" s="80"/>
      <c r="F90" s="62"/>
      <c r="G90" s="62"/>
      <c r="H90" s="80"/>
      <c r="I90" s="62"/>
      <c r="J90" s="62"/>
      <c r="K90" s="80"/>
      <c r="L90" s="62"/>
      <c r="M90" s="62"/>
      <c r="N90" s="62"/>
      <c r="O90" s="84"/>
    </row>
    <row r="91" spans="1:15" ht="15" hidden="1" customHeight="1" x14ac:dyDescent="0.2">
      <c r="A91" s="82" t="s">
        <v>27</v>
      </c>
      <c r="B91" s="79">
        <f t="shared" si="11"/>
        <v>0</v>
      </c>
      <c r="C91" s="62"/>
      <c r="D91" s="62"/>
      <c r="E91" s="80"/>
      <c r="F91" s="62"/>
      <c r="G91" s="62"/>
      <c r="H91" s="80"/>
      <c r="I91" s="62"/>
      <c r="J91" s="62"/>
      <c r="K91" s="80"/>
      <c r="L91" s="62"/>
      <c r="M91" s="62"/>
      <c r="N91" s="62"/>
      <c r="O91" s="84"/>
    </row>
    <row r="92" spans="1:15" ht="15" hidden="1" customHeight="1" x14ac:dyDescent="0.2">
      <c r="A92" s="67" t="s">
        <v>28</v>
      </c>
      <c r="B92" s="87">
        <f t="shared" si="11"/>
        <v>0</v>
      </c>
      <c r="C92" s="85"/>
      <c r="D92" s="85"/>
      <c r="E92" s="86"/>
      <c r="F92" s="85"/>
      <c r="G92" s="85"/>
      <c r="H92" s="86"/>
      <c r="I92" s="85"/>
      <c r="J92" s="85"/>
      <c r="K92" s="86"/>
      <c r="L92" s="85"/>
      <c r="M92" s="85"/>
      <c r="N92" s="85"/>
      <c r="O92" s="84"/>
    </row>
    <row r="93" spans="1:15" ht="15" customHeight="1" x14ac:dyDescent="0.2">
      <c r="A93" s="88" t="s">
        <v>1</v>
      </c>
      <c r="B93" s="72">
        <f t="shared" ref="B93:G93" si="12">SUM(B81:B92)</f>
        <v>113581</v>
      </c>
      <c r="C93" s="72">
        <f t="shared" si="12"/>
        <v>312</v>
      </c>
      <c r="D93" s="72">
        <f t="shared" si="12"/>
        <v>243</v>
      </c>
      <c r="E93" s="72">
        <f t="shared" si="12"/>
        <v>6</v>
      </c>
      <c r="F93" s="72">
        <f t="shared" si="12"/>
        <v>34482</v>
      </c>
      <c r="G93" s="72">
        <f t="shared" si="12"/>
        <v>19342</v>
      </c>
      <c r="H93" s="72">
        <f t="shared" ref="H93:N93" si="13">SUM(H81:H92)</f>
        <v>2028</v>
      </c>
      <c r="I93" s="72">
        <f t="shared" si="13"/>
        <v>31649</v>
      </c>
      <c r="J93" s="72">
        <f t="shared" si="13"/>
        <v>12303</v>
      </c>
      <c r="K93" s="72">
        <f t="shared" si="13"/>
        <v>1348</v>
      </c>
      <c r="L93" s="72">
        <f t="shared" si="13"/>
        <v>1744</v>
      </c>
      <c r="M93" s="72">
        <f t="shared" si="13"/>
        <v>3977</v>
      </c>
      <c r="N93" s="72">
        <f t="shared" si="13"/>
        <v>6147</v>
      </c>
      <c r="O93" s="89"/>
    </row>
    <row r="94" spans="1:15" ht="15" customHeight="1" thickBot="1" x14ac:dyDescent="0.25">
      <c r="A94" s="90" t="s">
        <v>2</v>
      </c>
      <c r="B94" s="74">
        <f>B93/$B$93</f>
        <v>1</v>
      </c>
      <c r="C94" s="74">
        <f>C93/$B$93</f>
        <v>2.7469383083438253E-3</v>
      </c>
      <c r="D94" s="74">
        <f>D93/$B$93</f>
        <v>2.1394423363062486E-3</v>
      </c>
      <c r="E94" s="74">
        <f>E93/$B$93</f>
        <v>5.2825736698919712E-5</v>
      </c>
      <c r="F94" s="74">
        <f t="shared" ref="F94:N94" si="14">F93/$B$93</f>
        <v>0.30358950880869162</v>
      </c>
      <c r="G94" s="74">
        <f t="shared" si="14"/>
        <v>0.17029256653841751</v>
      </c>
      <c r="H94" s="74">
        <f t="shared" si="14"/>
        <v>1.7855099004234862E-2</v>
      </c>
      <c r="I94" s="74">
        <f t="shared" si="14"/>
        <v>0.27864695679735169</v>
      </c>
      <c r="J94" s="74">
        <f t="shared" si="14"/>
        <v>0.10831917310113487</v>
      </c>
      <c r="K94" s="74">
        <f t="shared" si="14"/>
        <v>1.1868182178357296E-2</v>
      </c>
      <c r="L94" s="74">
        <f t="shared" si="14"/>
        <v>1.5354680800485996E-2</v>
      </c>
      <c r="M94" s="74">
        <f t="shared" si="14"/>
        <v>3.5014659141933947E-2</v>
      </c>
      <c r="N94" s="74">
        <f t="shared" si="14"/>
        <v>5.4119967248043244E-2</v>
      </c>
      <c r="O94" s="84"/>
    </row>
    <row r="95" spans="1:15" ht="15" customHeight="1" x14ac:dyDescent="0.2">
      <c r="A95" s="52" t="s">
        <v>87</v>
      </c>
      <c r="B95" s="53"/>
    </row>
    <row r="96" spans="1:15" ht="15" customHeight="1" x14ac:dyDescent="0.2">
      <c r="A96" s="52"/>
      <c r="B96" s="53"/>
    </row>
    <row r="97" spans="1:15" ht="15" customHeight="1" thickBot="1" x14ac:dyDescent="0.3">
      <c r="A97" s="54" t="s">
        <v>50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ht="5.45" customHeight="1" x14ac:dyDescent="0.2">
      <c r="A98" s="52"/>
      <c r="B98" s="53"/>
    </row>
    <row r="99" spans="1:15" ht="15" customHeight="1" x14ac:dyDescent="0.2">
      <c r="A99" s="107" t="s">
        <v>9</v>
      </c>
      <c r="B99" s="112" t="s">
        <v>1</v>
      </c>
      <c r="C99" s="111" t="s">
        <v>49</v>
      </c>
      <c r="D99" s="111"/>
      <c r="E99" s="111"/>
      <c r="F99" s="111"/>
      <c r="G99" s="91"/>
      <c r="H99" s="91"/>
      <c r="I99" s="91"/>
      <c r="J99" s="91"/>
      <c r="K99" s="91"/>
      <c r="L99" s="91"/>
      <c r="M99" s="91"/>
      <c r="N99" s="91"/>
      <c r="O99" s="105"/>
    </row>
    <row r="100" spans="1:15" ht="33.75" customHeight="1" x14ac:dyDescent="0.2">
      <c r="A100" s="107"/>
      <c r="B100" s="112"/>
      <c r="C100" s="5" t="s">
        <v>48</v>
      </c>
      <c r="D100" s="5" t="s">
        <v>6</v>
      </c>
      <c r="E100" s="5" t="s">
        <v>7</v>
      </c>
      <c r="F100" s="5" t="s">
        <v>8</v>
      </c>
      <c r="G100" s="81"/>
      <c r="H100" s="81"/>
      <c r="I100" s="4"/>
      <c r="J100" s="91"/>
      <c r="K100" s="4"/>
      <c r="L100" s="4"/>
      <c r="M100" s="91"/>
      <c r="N100" s="91"/>
      <c r="O100" s="105"/>
    </row>
    <row r="101" spans="1:15" ht="15" customHeight="1" x14ac:dyDescent="0.2">
      <c r="A101" s="78" t="s">
        <v>51</v>
      </c>
      <c r="B101" s="92">
        <f>C101+D101+E101+F101</f>
        <v>1218</v>
      </c>
      <c r="C101" s="93">
        <v>6</v>
      </c>
      <c r="D101" s="93">
        <v>473</v>
      </c>
      <c r="E101" s="93">
        <v>516</v>
      </c>
      <c r="F101" s="93">
        <v>223</v>
      </c>
      <c r="G101" s="81"/>
      <c r="H101" s="81"/>
      <c r="I101" s="94"/>
      <c r="J101" s="81"/>
      <c r="K101" s="94"/>
      <c r="L101" s="94"/>
      <c r="M101" s="81"/>
      <c r="N101" s="81"/>
      <c r="O101" s="81"/>
    </row>
    <row r="102" spans="1:15" ht="15" customHeight="1" x14ac:dyDescent="0.2">
      <c r="A102" s="66" t="s">
        <v>52</v>
      </c>
      <c r="B102" s="92">
        <f t="shared" ref="B102:B125" si="15">C102+D102+E102+F102</f>
        <v>5540</v>
      </c>
      <c r="C102" s="93">
        <v>16</v>
      </c>
      <c r="D102" s="93">
        <v>2793</v>
      </c>
      <c r="E102" s="93">
        <v>2260</v>
      </c>
      <c r="F102" s="93">
        <v>471</v>
      </c>
      <c r="G102" s="81"/>
      <c r="H102" s="81"/>
      <c r="I102" s="94"/>
      <c r="J102" s="81"/>
      <c r="K102" s="94"/>
      <c r="L102" s="94"/>
      <c r="M102" s="81"/>
      <c r="N102" s="81"/>
      <c r="O102" s="81"/>
    </row>
    <row r="103" spans="1:15" ht="15" customHeight="1" x14ac:dyDescent="0.2">
      <c r="A103" s="82" t="s">
        <v>53</v>
      </c>
      <c r="B103" s="92">
        <f t="shared" si="15"/>
        <v>2556</v>
      </c>
      <c r="C103" s="93">
        <v>15</v>
      </c>
      <c r="D103" s="93">
        <v>1210</v>
      </c>
      <c r="E103" s="93">
        <v>1202</v>
      </c>
      <c r="F103" s="93">
        <v>129</v>
      </c>
      <c r="G103" s="81"/>
      <c r="H103" s="81"/>
      <c r="I103" s="94"/>
      <c r="J103" s="81"/>
      <c r="K103" s="94"/>
      <c r="L103" s="94"/>
      <c r="M103" s="81"/>
      <c r="N103" s="81"/>
      <c r="O103" s="81"/>
    </row>
    <row r="104" spans="1:15" ht="15" customHeight="1" x14ac:dyDescent="0.2">
      <c r="A104" s="66" t="s">
        <v>54</v>
      </c>
      <c r="B104" s="92">
        <f t="shared" si="15"/>
        <v>9767</v>
      </c>
      <c r="C104" s="93">
        <v>87</v>
      </c>
      <c r="D104" s="93">
        <v>5768</v>
      </c>
      <c r="E104" s="93">
        <v>3051</v>
      </c>
      <c r="F104" s="93">
        <v>861</v>
      </c>
      <c r="G104" s="81"/>
      <c r="H104" s="81"/>
      <c r="I104" s="94"/>
      <c r="J104" s="81"/>
      <c r="K104" s="94"/>
      <c r="L104" s="94"/>
      <c r="M104" s="81"/>
      <c r="N104" s="81"/>
      <c r="O104" s="81"/>
    </row>
    <row r="105" spans="1:15" ht="15" customHeight="1" x14ac:dyDescent="0.2">
      <c r="A105" s="66" t="s">
        <v>55</v>
      </c>
      <c r="B105" s="92">
        <f t="shared" si="15"/>
        <v>3215</v>
      </c>
      <c r="C105" s="93">
        <v>15</v>
      </c>
      <c r="D105" s="93">
        <v>1536</v>
      </c>
      <c r="E105" s="93">
        <v>1396</v>
      </c>
      <c r="F105" s="93">
        <v>268</v>
      </c>
      <c r="G105" s="81"/>
      <c r="H105" s="81"/>
      <c r="I105" s="94"/>
      <c r="J105" s="81"/>
      <c r="K105" s="94"/>
      <c r="L105" s="94"/>
      <c r="M105" s="81"/>
      <c r="N105" s="81"/>
      <c r="O105" s="81"/>
    </row>
    <row r="106" spans="1:15" ht="15" customHeight="1" x14ac:dyDescent="0.2">
      <c r="A106" s="66" t="s">
        <v>56</v>
      </c>
      <c r="B106" s="92">
        <f t="shared" si="15"/>
        <v>2512</v>
      </c>
      <c r="C106" s="93">
        <v>5</v>
      </c>
      <c r="D106" s="93">
        <v>1152</v>
      </c>
      <c r="E106" s="93">
        <v>1093</v>
      </c>
      <c r="F106" s="93">
        <v>262</v>
      </c>
      <c r="G106" s="81"/>
      <c r="H106" s="81"/>
      <c r="I106" s="94"/>
      <c r="J106" s="81"/>
      <c r="K106" s="94"/>
      <c r="L106" s="94"/>
      <c r="M106" s="81"/>
      <c r="N106" s="81"/>
      <c r="O106" s="81"/>
    </row>
    <row r="107" spans="1:15" ht="15" customHeight="1" x14ac:dyDescent="0.2">
      <c r="A107" s="66" t="s">
        <v>12</v>
      </c>
      <c r="B107" s="92">
        <f t="shared" si="15"/>
        <v>2605</v>
      </c>
      <c r="C107" s="93">
        <v>8</v>
      </c>
      <c r="D107" s="93">
        <v>1389</v>
      </c>
      <c r="E107" s="93">
        <v>897</v>
      </c>
      <c r="F107" s="93">
        <v>311</v>
      </c>
      <c r="G107" s="81"/>
      <c r="H107" s="81"/>
      <c r="I107" s="94"/>
      <c r="J107" s="81"/>
      <c r="K107" s="94"/>
      <c r="L107" s="94"/>
      <c r="M107" s="81"/>
      <c r="N107" s="81"/>
      <c r="O107" s="81"/>
    </row>
    <row r="108" spans="1:15" ht="15" customHeight="1" x14ac:dyDescent="0.2">
      <c r="A108" s="66" t="s">
        <v>10</v>
      </c>
      <c r="B108" s="92">
        <f t="shared" si="15"/>
        <v>8385</v>
      </c>
      <c r="C108" s="93">
        <v>36</v>
      </c>
      <c r="D108" s="93">
        <v>4183</v>
      </c>
      <c r="E108" s="93">
        <v>3623</v>
      </c>
      <c r="F108" s="93">
        <v>543</v>
      </c>
      <c r="G108" s="81"/>
      <c r="H108" s="81"/>
      <c r="I108" s="94"/>
      <c r="J108" s="81"/>
      <c r="K108" s="94"/>
      <c r="L108" s="94"/>
      <c r="M108" s="81"/>
      <c r="N108" s="81"/>
      <c r="O108" s="81"/>
    </row>
    <row r="109" spans="1:15" ht="15" customHeight="1" x14ac:dyDescent="0.2">
      <c r="A109" s="66" t="s">
        <v>57</v>
      </c>
      <c r="B109" s="92">
        <f t="shared" si="15"/>
        <v>1339</v>
      </c>
      <c r="C109" s="93">
        <v>6</v>
      </c>
      <c r="D109" s="93">
        <v>685</v>
      </c>
      <c r="E109" s="93">
        <v>502</v>
      </c>
      <c r="F109" s="93">
        <v>146</v>
      </c>
      <c r="G109" s="81"/>
      <c r="H109" s="81"/>
      <c r="I109" s="94"/>
      <c r="J109" s="81"/>
      <c r="K109" s="94"/>
      <c r="L109" s="94"/>
      <c r="M109" s="81"/>
      <c r="N109" s="81"/>
      <c r="O109" s="81"/>
    </row>
    <row r="110" spans="1:15" ht="15" customHeight="1" x14ac:dyDescent="0.2">
      <c r="A110" s="66" t="s">
        <v>58</v>
      </c>
      <c r="B110" s="92">
        <f t="shared" si="15"/>
        <v>3175</v>
      </c>
      <c r="C110" s="93">
        <v>7</v>
      </c>
      <c r="D110" s="93">
        <v>1405</v>
      </c>
      <c r="E110" s="93">
        <v>1304</v>
      </c>
      <c r="F110" s="93">
        <v>459</v>
      </c>
      <c r="G110" s="81"/>
      <c r="H110" s="81"/>
      <c r="I110" s="94"/>
      <c r="J110" s="81"/>
      <c r="K110" s="94"/>
      <c r="L110" s="94"/>
      <c r="M110" s="81"/>
      <c r="N110" s="81"/>
      <c r="O110" s="81"/>
    </row>
    <row r="111" spans="1:15" ht="15" customHeight="1" x14ac:dyDescent="0.2">
      <c r="A111" s="66" t="s">
        <v>59</v>
      </c>
      <c r="B111" s="92">
        <f t="shared" si="15"/>
        <v>3906</v>
      </c>
      <c r="C111" s="93">
        <v>15</v>
      </c>
      <c r="D111" s="93">
        <v>1921</v>
      </c>
      <c r="E111" s="93">
        <v>1527</v>
      </c>
      <c r="F111" s="93">
        <v>443</v>
      </c>
      <c r="G111" s="81"/>
      <c r="H111" s="81"/>
      <c r="I111" s="94"/>
      <c r="J111" s="81"/>
      <c r="K111" s="94"/>
      <c r="L111" s="94"/>
      <c r="M111" s="81"/>
      <c r="N111" s="81"/>
      <c r="O111" s="81"/>
    </row>
    <row r="112" spans="1:15" ht="15" customHeight="1" x14ac:dyDescent="0.2">
      <c r="A112" s="66" t="s">
        <v>14</v>
      </c>
      <c r="B112" s="92">
        <f t="shared" si="15"/>
        <v>5820</v>
      </c>
      <c r="C112" s="93">
        <v>19</v>
      </c>
      <c r="D112" s="93">
        <v>2773</v>
      </c>
      <c r="E112" s="93">
        <v>2411</v>
      </c>
      <c r="F112" s="93">
        <v>617</v>
      </c>
      <c r="G112" s="81"/>
      <c r="H112" s="81"/>
      <c r="I112" s="94"/>
      <c r="J112" s="81"/>
      <c r="K112" s="94"/>
      <c r="L112" s="94"/>
      <c r="M112" s="81"/>
      <c r="N112" s="81"/>
      <c r="O112" s="81"/>
    </row>
    <row r="113" spans="1:15" ht="15" customHeight="1" x14ac:dyDescent="0.2">
      <c r="A113" s="66" t="s">
        <v>60</v>
      </c>
      <c r="B113" s="92">
        <f t="shared" si="15"/>
        <v>4529</v>
      </c>
      <c r="C113" s="93">
        <v>13</v>
      </c>
      <c r="D113" s="93">
        <v>2088</v>
      </c>
      <c r="E113" s="93">
        <v>1750</v>
      </c>
      <c r="F113" s="93">
        <v>678</v>
      </c>
      <c r="G113" s="81"/>
      <c r="H113" s="81"/>
      <c r="I113" s="94"/>
      <c r="J113" s="81"/>
      <c r="K113" s="94"/>
      <c r="L113" s="94"/>
      <c r="M113" s="81"/>
      <c r="N113" s="81"/>
      <c r="O113" s="81"/>
    </row>
    <row r="114" spans="1:15" ht="15" customHeight="1" x14ac:dyDescent="0.2">
      <c r="A114" s="66" t="s">
        <v>61</v>
      </c>
      <c r="B114" s="92">
        <f t="shared" si="15"/>
        <v>2776</v>
      </c>
      <c r="C114" s="93">
        <v>8</v>
      </c>
      <c r="D114" s="93">
        <v>1464</v>
      </c>
      <c r="E114" s="93">
        <v>1072</v>
      </c>
      <c r="F114" s="93">
        <v>232</v>
      </c>
      <c r="G114" s="81"/>
      <c r="H114" s="81"/>
      <c r="I114" s="94"/>
      <c r="J114" s="81"/>
      <c r="K114" s="94"/>
      <c r="L114" s="94"/>
      <c r="M114" s="81"/>
      <c r="N114" s="81"/>
      <c r="O114" s="81"/>
    </row>
    <row r="115" spans="1:15" ht="15" customHeight="1" x14ac:dyDescent="0.2">
      <c r="A115" s="66" t="s">
        <v>11</v>
      </c>
      <c r="B115" s="92">
        <f t="shared" si="15"/>
        <v>34840</v>
      </c>
      <c r="C115" s="93">
        <v>125</v>
      </c>
      <c r="D115" s="93">
        <v>16878</v>
      </c>
      <c r="E115" s="93">
        <v>13903</v>
      </c>
      <c r="F115" s="93">
        <v>3934</v>
      </c>
      <c r="G115" s="81"/>
      <c r="H115" s="81"/>
      <c r="I115" s="94"/>
      <c r="J115" s="81"/>
      <c r="K115" s="94"/>
      <c r="L115" s="94"/>
      <c r="M115" s="81"/>
      <c r="N115" s="81"/>
      <c r="O115" s="81"/>
    </row>
    <row r="116" spans="1:15" ht="15" customHeight="1" x14ac:dyDescent="0.2">
      <c r="A116" s="66" t="s">
        <v>62</v>
      </c>
      <c r="B116" s="92">
        <f t="shared" si="15"/>
        <v>2400</v>
      </c>
      <c r="C116" s="93">
        <v>105</v>
      </c>
      <c r="D116" s="93">
        <v>1007</v>
      </c>
      <c r="E116" s="93">
        <v>890</v>
      </c>
      <c r="F116" s="93">
        <v>398</v>
      </c>
      <c r="G116" s="81"/>
      <c r="H116" s="81"/>
      <c r="I116" s="94"/>
      <c r="J116" s="81"/>
      <c r="K116" s="94"/>
      <c r="L116" s="94"/>
      <c r="M116" s="81"/>
      <c r="N116" s="81"/>
      <c r="O116" s="81"/>
    </row>
    <row r="117" spans="1:15" ht="15" customHeight="1" x14ac:dyDescent="0.2">
      <c r="A117" s="66" t="s">
        <v>63</v>
      </c>
      <c r="B117" s="92">
        <f t="shared" si="15"/>
        <v>756</v>
      </c>
      <c r="C117" s="93">
        <v>10</v>
      </c>
      <c r="D117" s="93">
        <v>366</v>
      </c>
      <c r="E117" s="93">
        <v>257</v>
      </c>
      <c r="F117" s="93">
        <v>123</v>
      </c>
      <c r="G117" s="81"/>
      <c r="H117" s="81"/>
      <c r="I117" s="94"/>
      <c r="J117" s="81"/>
      <c r="K117" s="94"/>
      <c r="L117" s="94"/>
      <c r="M117" s="81"/>
      <c r="N117" s="81"/>
      <c r="O117" s="81"/>
    </row>
    <row r="118" spans="1:15" ht="15" customHeight="1" x14ac:dyDescent="0.2">
      <c r="A118" s="66" t="s">
        <v>64</v>
      </c>
      <c r="B118" s="92">
        <f t="shared" si="15"/>
        <v>862</v>
      </c>
      <c r="C118" s="93">
        <v>6</v>
      </c>
      <c r="D118" s="93">
        <v>458</v>
      </c>
      <c r="E118" s="93">
        <v>328</v>
      </c>
      <c r="F118" s="93">
        <v>70</v>
      </c>
      <c r="G118" s="81"/>
      <c r="H118" s="81"/>
      <c r="I118" s="94"/>
      <c r="J118" s="81"/>
      <c r="K118" s="94"/>
      <c r="L118" s="94"/>
      <c r="M118" s="81"/>
      <c r="N118" s="81"/>
      <c r="O118" s="81"/>
    </row>
    <row r="119" spans="1:15" ht="15" customHeight="1" x14ac:dyDescent="0.2">
      <c r="A119" s="66" t="s">
        <v>65</v>
      </c>
      <c r="B119" s="92">
        <f t="shared" si="15"/>
        <v>1233</v>
      </c>
      <c r="C119" s="93">
        <v>6</v>
      </c>
      <c r="D119" s="93">
        <v>553</v>
      </c>
      <c r="E119" s="93">
        <v>543</v>
      </c>
      <c r="F119" s="93">
        <v>131</v>
      </c>
      <c r="G119" s="81"/>
      <c r="H119" s="81"/>
      <c r="I119" s="94"/>
      <c r="J119" s="81"/>
      <c r="K119" s="94"/>
      <c r="L119" s="94"/>
      <c r="M119" s="81"/>
      <c r="N119" s="81"/>
      <c r="O119" s="81"/>
    </row>
    <row r="120" spans="1:15" ht="15" customHeight="1" x14ac:dyDescent="0.2">
      <c r="A120" s="66" t="s">
        <v>66</v>
      </c>
      <c r="B120" s="92">
        <f t="shared" si="15"/>
        <v>4515</v>
      </c>
      <c r="C120" s="93">
        <v>3</v>
      </c>
      <c r="D120" s="93">
        <v>2414</v>
      </c>
      <c r="E120" s="93">
        <v>1753</v>
      </c>
      <c r="F120" s="93">
        <v>345</v>
      </c>
      <c r="G120" s="81"/>
      <c r="H120" s="81"/>
      <c r="I120" s="94"/>
      <c r="J120" s="81"/>
      <c r="K120" s="94"/>
      <c r="L120" s="94"/>
      <c r="M120" s="81"/>
      <c r="N120" s="81"/>
      <c r="O120" s="81"/>
    </row>
    <row r="121" spans="1:15" ht="15" customHeight="1" x14ac:dyDescent="0.2">
      <c r="A121" s="66" t="s">
        <v>13</v>
      </c>
      <c r="B121" s="92">
        <f t="shared" si="15"/>
        <v>3930</v>
      </c>
      <c r="C121" s="93">
        <v>29</v>
      </c>
      <c r="D121" s="93">
        <v>1700</v>
      </c>
      <c r="E121" s="93">
        <v>1896</v>
      </c>
      <c r="F121" s="93">
        <v>305</v>
      </c>
      <c r="G121" s="81"/>
      <c r="H121" s="81"/>
      <c r="I121" s="94"/>
      <c r="J121" s="81"/>
      <c r="K121" s="94"/>
      <c r="L121" s="94"/>
      <c r="M121" s="81"/>
      <c r="N121" s="81"/>
      <c r="O121" s="81"/>
    </row>
    <row r="122" spans="1:15" ht="15" customHeight="1" x14ac:dyDescent="0.2">
      <c r="A122" s="66" t="s">
        <v>67</v>
      </c>
      <c r="B122" s="92">
        <f t="shared" si="15"/>
        <v>3419</v>
      </c>
      <c r="C122" s="93">
        <v>5</v>
      </c>
      <c r="D122" s="93">
        <v>1725</v>
      </c>
      <c r="E122" s="93">
        <v>1264</v>
      </c>
      <c r="F122" s="93">
        <v>425</v>
      </c>
      <c r="G122" s="81"/>
      <c r="H122" s="81"/>
      <c r="I122" s="94"/>
      <c r="J122" s="81"/>
      <c r="K122" s="94"/>
      <c r="L122" s="94"/>
      <c r="M122" s="81"/>
      <c r="N122" s="81"/>
      <c r="O122" s="81"/>
    </row>
    <row r="123" spans="1:15" ht="15" customHeight="1" x14ac:dyDescent="0.2">
      <c r="A123" s="66" t="s">
        <v>68</v>
      </c>
      <c r="B123" s="92">
        <f t="shared" si="15"/>
        <v>2102</v>
      </c>
      <c r="C123" s="93">
        <v>4</v>
      </c>
      <c r="D123" s="93">
        <v>817</v>
      </c>
      <c r="E123" s="93">
        <v>1004</v>
      </c>
      <c r="F123" s="93">
        <v>277</v>
      </c>
      <c r="G123" s="81"/>
      <c r="H123" s="81"/>
      <c r="I123" s="94"/>
      <c r="J123" s="81"/>
      <c r="K123" s="94"/>
      <c r="L123" s="94"/>
      <c r="M123" s="81"/>
      <c r="N123" s="81"/>
      <c r="O123" s="81"/>
    </row>
    <row r="124" spans="1:15" ht="15" customHeight="1" x14ac:dyDescent="0.2">
      <c r="A124" s="66" t="s">
        <v>69</v>
      </c>
      <c r="B124" s="92">
        <f t="shared" si="15"/>
        <v>1483</v>
      </c>
      <c r="C124" s="93">
        <v>4</v>
      </c>
      <c r="D124" s="93">
        <v>795</v>
      </c>
      <c r="E124" s="93">
        <v>643</v>
      </c>
      <c r="F124" s="93">
        <v>41</v>
      </c>
      <c r="G124" s="81"/>
      <c r="H124" s="81"/>
      <c r="I124" s="94"/>
      <c r="J124" s="81"/>
      <c r="K124" s="94"/>
      <c r="L124" s="94"/>
      <c r="M124" s="81"/>
      <c r="N124" s="81"/>
      <c r="O124" s="81"/>
    </row>
    <row r="125" spans="1:15" s="97" customFormat="1" ht="15" customHeight="1" x14ac:dyDescent="0.2">
      <c r="A125" s="67" t="s">
        <v>70</v>
      </c>
      <c r="B125" s="95">
        <f t="shared" si="15"/>
        <v>698</v>
      </c>
      <c r="C125" s="96">
        <v>8</v>
      </c>
      <c r="D125" s="96">
        <v>299</v>
      </c>
      <c r="E125" s="96">
        <v>215</v>
      </c>
      <c r="F125" s="96">
        <v>176</v>
      </c>
      <c r="G125" s="81"/>
      <c r="H125" s="81"/>
      <c r="I125" s="94"/>
      <c r="J125" s="81"/>
      <c r="K125" s="94"/>
      <c r="L125" s="94"/>
      <c r="M125" s="81"/>
      <c r="N125" s="81"/>
      <c r="O125" s="81"/>
    </row>
    <row r="126" spans="1:15" ht="15" customHeight="1" x14ac:dyDescent="0.2">
      <c r="A126" s="88" t="s">
        <v>1</v>
      </c>
      <c r="B126" s="98">
        <f>SUM(B101:B125)</f>
        <v>113581</v>
      </c>
      <c r="C126" s="98">
        <f>SUM(C101:C125)</f>
        <v>561</v>
      </c>
      <c r="D126" s="98">
        <f>SUM(D101:D125)</f>
        <v>55852</v>
      </c>
      <c r="E126" s="98">
        <f>SUM(E101:E125)</f>
        <v>45300</v>
      </c>
      <c r="F126" s="98">
        <f>SUM(F101:F125)</f>
        <v>11868</v>
      </c>
      <c r="G126" s="89"/>
      <c r="H126" s="81"/>
      <c r="I126" s="89"/>
      <c r="J126" s="89"/>
      <c r="K126" s="89"/>
      <c r="L126" s="89"/>
      <c r="M126" s="89"/>
      <c r="N126" s="89"/>
      <c r="O126" s="89"/>
    </row>
    <row r="127" spans="1:15" ht="15" customHeight="1" thickBot="1" x14ac:dyDescent="0.25">
      <c r="A127" s="90" t="s">
        <v>2</v>
      </c>
      <c r="B127" s="99">
        <f>B126/$B$126</f>
        <v>1</v>
      </c>
      <c r="C127" s="99">
        <f>C126/$B$126</f>
        <v>4.939206381348993E-3</v>
      </c>
      <c r="D127" s="99">
        <f>D126/$B$126</f>
        <v>0.49173717435134395</v>
      </c>
      <c r="E127" s="99">
        <f>E126/$B$126</f>
        <v>0.39883431207684383</v>
      </c>
      <c r="F127" s="99">
        <f>F126/$B$126</f>
        <v>0.10448930719046319</v>
      </c>
      <c r="G127" s="76"/>
      <c r="H127" s="81"/>
      <c r="I127" s="76"/>
      <c r="J127" s="76"/>
      <c r="K127" s="76"/>
      <c r="L127" s="76"/>
      <c r="M127" s="76"/>
      <c r="N127" s="76"/>
      <c r="O127" s="76"/>
    </row>
    <row r="128" spans="1:15" ht="15" customHeight="1" x14ac:dyDescent="0.2">
      <c r="A128" s="52"/>
      <c r="B128" s="53"/>
    </row>
  </sheetData>
  <mergeCells count="21">
    <mergeCell ref="O99:O100"/>
    <mergeCell ref="C99:F99"/>
    <mergeCell ref="A99:A100"/>
    <mergeCell ref="B99:B100"/>
    <mergeCell ref="A78:A80"/>
    <mergeCell ref="I79:K79"/>
    <mergeCell ref="L79:N79"/>
    <mergeCell ref="C78:N78"/>
    <mergeCell ref="A53:A54"/>
    <mergeCell ref="B78:B80"/>
    <mergeCell ref="B53:B54"/>
    <mergeCell ref="C79:E79"/>
    <mergeCell ref="F79:H79"/>
    <mergeCell ref="C53:E53"/>
    <mergeCell ref="F53:F54"/>
    <mergeCell ref="G53:I53"/>
    <mergeCell ref="J53:J54"/>
    <mergeCell ref="N53:N54"/>
    <mergeCell ref="O53:O54"/>
    <mergeCell ref="K53:L53"/>
    <mergeCell ref="M53:M54"/>
  </mergeCells>
  <printOptions horizontalCentered="1"/>
  <pageMargins left="0.15748031496062992" right="0.19685039370078741" top="0.55118110236220474" bottom="0.55118110236220474" header="0.31496062992125984" footer="0.31496062992125984"/>
  <pageSetup scale="59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2019-02-18T17:27:32Z</cp:lastPrinted>
  <dcterms:created xsi:type="dcterms:W3CDTF">2009-10-30T17:37:42Z</dcterms:created>
  <dcterms:modified xsi:type="dcterms:W3CDTF">2019-10-14T23:25:22Z</dcterms:modified>
</cp:coreProperties>
</file>