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9. Setiembre 2019\BV Setiembre 2019\páginas\"/>
    </mc:Choice>
  </mc:AlternateContent>
  <bookViews>
    <workbookView xWindow="0" yWindow="0" windowWidth="28800" windowHeight="1203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M56" i="3" s="1"/>
  <c r="M54" i="3" s="1"/>
  <c r="I43" i="3"/>
  <c r="B43" i="3"/>
  <c r="B42" i="3"/>
  <c r="O30" i="3"/>
  <c r="N30" i="3"/>
  <c r="M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<sst xmlns="http://schemas.openxmlformats.org/spreadsheetml/2006/main" count="400" uniqueCount="88">
  <si>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</si>
  <si>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</si>
  <si>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</si>
  <si>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</si>
  <si>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</si>
  <si>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</si>
  <si>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</si>
  <si>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</si>
  <si>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</si>
  <si>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</si>
  <si>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</si>
  <si>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</si>
  <si>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</si>
  <si>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</si>
  <si>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</si>
  <si>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</si>
  <si>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</si>
  <si>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</si>
  <si>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</si>
  <si>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</si>
  <si>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</si>
  <si>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</si>
  <si>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</si>
  <si>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</si>
  <si>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</si>
  <si>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</si>
  <si>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</si>
  <si>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</si>
  <si>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</si>
  <si>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</si>
  <si>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</si>
  <si>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</si>
  <si>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</si>
  <si>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</si>
  <si>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</si>
  <si>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</si>
  <si>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</si>
  <si>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</si>
  <si>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</si>
  <si>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</si>
  <si>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</si>
  <si>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</si>
  <si>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</si>
  <si>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</si>
  <si>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</si>
  <si>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</si>
  <si>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</si>
  <si>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</si>
  <si>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</si>
  <si>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</si>
  <si>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</si>
  <si>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</si>
  <si>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</si>
  <si>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</si>
  <si>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</si>
  <si>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</si>
  <si>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</si>
  <si>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</si>
  <si>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</si>
  <si>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</si>
  <si>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</si>
  <si>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</si>
  <si>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</si>
  <si>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</si>
  <si>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</si>
  <si>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</si>
  <si>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</si>
  <si>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</si>
  <si>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</si>
  <si>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</si>
  <si>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</si>
  <si>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</si>
  <si>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</si>
  <si>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</si>
  <si>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</si>
  <si>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</si>
  <si>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</si>
  <si>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</si>
  <si>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</si>
  <si>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</si>
  <si>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</si>
  <si>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</si>
  <si>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</si>
  <si>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</si>
  <si>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</si>
  <si>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</si>
  <si>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</si>
  <si>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Setiembre,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</si>
</sst>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99</c:v>
                </c:pt>
                <c:pt idx="1">
                  <c:v>84</c:v>
                </c:pt>
                <c:pt idx="2">
                  <c:v>63</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4031</c:v>
                </c:pt>
                <c:pt idx="1">
                  <c:v>8181</c:v>
                </c:pt>
                <c:pt idx="2">
                  <c:v>6405</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2563</c:v>
                </c:pt>
                <c:pt idx="1">
                  <c:v>4939</c:v>
                </c:pt>
                <c:pt idx="2">
                  <c:v>5231</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599</c:v>
                </c:pt>
                <c:pt idx="1">
                  <c:v>2581</c:v>
                </c:pt>
                <c:pt idx="2">
                  <c:v>5428</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26014</c:v>
                </c:pt>
                <c:pt idx="1">
                  <c:v>14190</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5118735"/>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352425</xdr:colOff>
      <xdr:row>55</xdr:row>
      <xdr:rowOff>74083</xdr:rowOff>
    </xdr:from>
    <xdr:to>
      <xdr:col>14</xdr:col>
      <xdr:colOff>793751</xdr:colOff>
      <xdr:row>67</xdr:row>
      <xdr:rowOff>114300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743575" y="9113308"/>
          <a:ext cx="5499101" cy="13737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891 casos, Arequipa 283 casos, Junín 248 casos, La Libertad 223 casos, Cusco 186 casos, Huánuco 181 casos, Loreto 179 casos, San Martín 176 casos, Ancash 154 casos, Ica 123 casos, Puno 120 casos, Piura 110 casos, Cajamarca 108 casos y Ayacucho 94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90237"/>
          <a:ext cx="2751" cy="1248"/>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630617"/>
          <a:ext cx="445620" cy="742747"/>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5" t="s">
        <v>24</v>
      </c>
      <c r="B33" s="225" t="s">
        <v>5</v>
      </c>
      <c r="C33" s="225"/>
      <c r="D33" s="29" t="s">
        <v>8</v>
      </c>
      <c r="E33" s="30"/>
      <c r="F33" s="29" t="s">
        <v>9</v>
      </c>
      <c r="G33" s="30"/>
      <c r="H33" s="29" t="s">
        <v>10</v>
      </c>
      <c r="I33" s="30"/>
      <c r="K33" s="27"/>
      <c r="L33" s="27"/>
      <c r="M33" s="27"/>
      <c r="N33" s="27"/>
      <c r="O33" s="27"/>
    </row>
    <row r="34" spans="1:15" ht="12.75" customHeight="1" x14ac:dyDescent="0.25">
      <c r="A34" s="225"/>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7" t="s">
        <v>4</v>
      </c>
      <c r="B50" s="228" t="s">
        <v>32</v>
      </c>
      <c r="C50" s="229"/>
      <c r="D50" s="230"/>
      <c r="E50" s="231" t="s">
        <v>33</v>
      </c>
      <c r="J50" s="42"/>
    </row>
    <row r="51" spans="1:10" ht="17.25" customHeight="1" x14ac:dyDescent="0.2">
      <c r="A51" s="227"/>
      <c r="B51" s="50" t="s">
        <v>5</v>
      </c>
      <c r="C51" s="50" t="s">
        <v>34</v>
      </c>
      <c r="D51" s="50" t="s">
        <v>35</v>
      </c>
      <c r="E51" s="23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5" t="s">
        <v>24</v>
      </c>
      <c r="B72" s="225" t="s">
        <v>8</v>
      </c>
      <c r="C72" s="225"/>
      <c r="D72" s="225"/>
      <c r="E72" s="225" t="s">
        <v>9</v>
      </c>
      <c r="F72" s="225"/>
      <c r="G72" s="225"/>
      <c r="H72" s="225" t="s">
        <v>10</v>
      </c>
      <c r="I72" s="225"/>
      <c r="J72" s="225"/>
    </row>
    <row r="73" spans="1:10" ht="19.5" customHeight="1" x14ac:dyDescent="0.2">
      <c r="A73" s="225"/>
      <c r="B73" s="226" t="s">
        <v>38</v>
      </c>
      <c r="C73" s="226"/>
      <c r="D73" s="49" t="s">
        <v>22</v>
      </c>
      <c r="E73" s="226" t="s">
        <v>38</v>
      </c>
      <c r="F73" s="226"/>
      <c r="G73" s="49" t="s">
        <v>22</v>
      </c>
      <c r="H73" s="226" t="s">
        <v>38</v>
      </c>
      <c r="I73" s="226"/>
      <c r="J73" s="49" t="s">
        <v>22</v>
      </c>
    </row>
    <row r="74" spans="1:10" ht="21.75" customHeight="1" x14ac:dyDescent="0.2">
      <c r="A74" s="45" t="s">
        <v>26</v>
      </c>
      <c r="B74" s="221" t="s">
        <v>39</v>
      </c>
      <c r="C74" s="221"/>
      <c r="D74" s="46">
        <v>0.90400000000000003</v>
      </c>
      <c r="E74" s="221" t="s">
        <v>39</v>
      </c>
      <c r="F74" s="221"/>
      <c r="G74" s="47">
        <v>0.85799999999999998</v>
      </c>
      <c r="H74" s="221" t="s">
        <v>39</v>
      </c>
      <c r="I74" s="221"/>
      <c r="J74" s="47">
        <v>0.72</v>
      </c>
    </row>
    <row r="75" spans="1:10" ht="21.75" customHeight="1" x14ac:dyDescent="0.2">
      <c r="A75" s="45" t="s">
        <v>27</v>
      </c>
      <c r="B75" s="221" t="s">
        <v>39</v>
      </c>
      <c r="C75" s="221"/>
      <c r="D75" s="46">
        <v>0.86699999999999999</v>
      </c>
      <c r="E75" s="221" t="s">
        <v>39</v>
      </c>
      <c r="F75" s="221"/>
      <c r="G75" s="47">
        <v>0.81499999999999995</v>
      </c>
      <c r="H75" s="221" t="s">
        <v>39</v>
      </c>
      <c r="I75" s="221"/>
      <c r="J75" s="47">
        <v>0.622</v>
      </c>
    </row>
    <row r="76" spans="1:10" ht="21.75" customHeight="1" x14ac:dyDescent="0.2">
      <c r="A76" s="222" t="s">
        <v>28</v>
      </c>
      <c r="B76" s="221" t="s">
        <v>40</v>
      </c>
      <c r="C76" s="221"/>
      <c r="D76" s="46">
        <v>0.41399999999999998</v>
      </c>
      <c r="E76" s="221" t="s">
        <v>40</v>
      </c>
      <c r="F76" s="221"/>
      <c r="G76" s="47">
        <v>0.42499999999999999</v>
      </c>
      <c r="H76" s="221" t="s">
        <v>40</v>
      </c>
      <c r="I76" s="221"/>
      <c r="J76" s="47">
        <v>0.45300000000000001</v>
      </c>
    </row>
    <row r="77" spans="1:10" ht="21.75" customHeight="1" x14ac:dyDescent="0.2">
      <c r="A77" s="222"/>
      <c r="B77" s="223" t="s">
        <v>41</v>
      </c>
      <c r="C77" s="224"/>
      <c r="D77" s="47">
        <v>0.27600000000000002</v>
      </c>
      <c r="E77" s="223" t="s">
        <v>41</v>
      </c>
      <c r="F77" s="224"/>
      <c r="G77" s="47">
        <v>0.25</v>
      </c>
      <c r="H77" s="223" t="s">
        <v>41</v>
      </c>
      <c r="I77" s="224"/>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3" t="s">
        <v>24</v>
      </c>
      <c r="B35" s="233" t="s">
        <v>5</v>
      </c>
      <c r="C35" s="233"/>
      <c r="D35" s="69" t="s">
        <v>8</v>
      </c>
      <c r="E35" s="70"/>
      <c r="F35" s="69" t="s">
        <v>9</v>
      </c>
      <c r="G35" s="70"/>
      <c r="H35" s="69" t="s">
        <v>10</v>
      </c>
      <c r="I35" s="70"/>
      <c r="K35" s="27"/>
      <c r="L35" s="27"/>
      <c r="M35" s="27"/>
      <c r="N35" s="27"/>
      <c r="O35" s="27"/>
    </row>
    <row r="36" spans="1:15" ht="12.75" customHeight="1" x14ac:dyDescent="0.25">
      <c r="A36" s="233"/>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3" t="s">
        <v>24</v>
      </c>
      <c r="B73" s="233" t="s">
        <v>8</v>
      </c>
      <c r="C73" s="233"/>
      <c r="D73" s="233"/>
      <c r="E73" s="233" t="s">
        <v>9</v>
      </c>
      <c r="F73" s="233"/>
      <c r="G73" s="233"/>
      <c r="H73" s="233" t="s">
        <v>10</v>
      </c>
      <c r="I73" s="233"/>
      <c r="J73" s="233"/>
    </row>
    <row r="74" spans="1:10" ht="19.5" customHeight="1" x14ac:dyDescent="0.2">
      <c r="A74" s="233"/>
      <c r="B74" s="234" t="s">
        <v>38</v>
      </c>
      <c r="C74" s="234"/>
      <c r="D74" s="73" t="s">
        <v>22</v>
      </c>
      <c r="E74" s="234" t="s">
        <v>38</v>
      </c>
      <c r="F74" s="234"/>
      <c r="G74" s="73" t="s">
        <v>22</v>
      </c>
      <c r="H74" s="234" t="s">
        <v>38</v>
      </c>
      <c r="I74" s="234"/>
      <c r="J74" s="73" t="s">
        <v>22</v>
      </c>
    </row>
    <row r="75" spans="1:10" ht="21.75" customHeight="1" x14ac:dyDescent="0.2">
      <c r="A75" s="243" t="s">
        <v>26</v>
      </c>
      <c r="B75" s="221" t="s">
        <v>39</v>
      </c>
      <c r="C75" s="221"/>
      <c r="D75" s="46">
        <v>0.92</v>
      </c>
      <c r="E75" s="221" t="s">
        <v>39</v>
      </c>
      <c r="F75" s="221"/>
      <c r="G75" s="47">
        <v>0.85</v>
      </c>
      <c r="H75" s="221" t="s">
        <v>39</v>
      </c>
      <c r="I75" s="221"/>
      <c r="J75" s="47">
        <v>0.73</v>
      </c>
    </row>
    <row r="76" spans="1:10" ht="21.75" customHeight="1" x14ac:dyDescent="0.2">
      <c r="A76" s="244"/>
      <c r="B76" s="241" t="s">
        <v>49</v>
      </c>
      <c r="C76" s="242"/>
      <c r="D76" s="46">
        <v>0.08</v>
      </c>
      <c r="E76" s="241" t="s">
        <v>49</v>
      </c>
      <c r="F76" s="242"/>
      <c r="G76" s="47">
        <v>0.15</v>
      </c>
      <c r="H76" s="241" t="s">
        <v>49</v>
      </c>
      <c r="I76" s="242"/>
      <c r="J76" s="47">
        <v>0.27</v>
      </c>
    </row>
    <row r="77" spans="1:10" ht="21.75" customHeight="1" x14ac:dyDescent="0.2">
      <c r="A77" s="243" t="s">
        <v>27</v>
      </c>
      <c r="B77" s="221" t="s">
        <v>39</v>
      </c>
      <c r="C77" s="221"/>
      <c r="D77" s="46">
        <v>0.9</v>
      </c>
      <c r="E77" s="221" t="s">
        <v>39</v>
      </c>
      <c r="F77" s="221"/>
      <c r="G77" s="47">
        <v>0.79</v>
      </c>
      <c r="H77" s="221" t="s">
        <v>39</v>
      </c>
      <c r="I77" s="221"/>
      <c r="J77" s="47">
        <v>0.59</v>
      </c>
    </row>
    <row r="78" spans="1:10" ht="21.75" customHeight="1" x14ac:dyDescent="0.2">
      <c r="A78" s="244"/>
      <c r="B78" s="241" t="s">
        <v>49</v>
      </c>
      <c r="C78" s="242"/>
      <c r="D78" s="46">
        <v>0.1</v>
      </c>
      <c r="E78" s="241" t="s">
        <v>49</v>
      </c>
      <c r="F78" s="242"/>
      <c r="G78" s="47">
        <v>0.21</v>
      </c>
      <c r="H78" s="241" t="s">
        <v>49</v>
      </c>
      <c r="I78" s="242"/>
      <c r="J78" s="47">
        <v>0.41</v>
      </c>
    </row>
    <row r="79" spans="1:10" ht="21.75" customHeight="1" x14ac:dyDescent="0.2">
      <c r="A79" s="222" t="s">
        <v>28</v>
      </c>
      <c r="B79" s="221" t="s">
        <v>40</v>
      </c>
      <c r="C79" s="221"/>
      <c r="D79" s="46">
        <v>0.49</v>
      </c>
      <c r="E79" s="221" t="s">
        <v>40</v>
      </c>
      <c r="F79" s="221"/>
      <c r="G79" s="47">
        <v>0.53</v>
      </c>
      <c r="H79" s="221" t="s">
        <v>40</v>
      </c>
      <c r="I79" s="221"/>
      <c r="J79" s="47">
        <v>0.54</v>
      </c>
    </row>
    <row r="80" spans="1:10" ht="21.75" customHeight="1" x14ac:dyDescent="0.2">
      <c r="A80" s="222"/>
      <c r="B80" s="223" t="s">
        <v>41</v>
      </c>
      <c r="C80" s="224"/>
      <c r="D80" s="47">
        <v>0.51</v>
      </c>
      <c r="E80" s="223" t="s">
        <v>41</v>
      </c>
      <c r="F80" s="224"/>
      <c r="G80" s="47">
        <v>0.47</v>
      </c>
      <c r="H80" s="223" t="s">
        <v>41</v>
      </c>
      <c r="I80" s="224"/>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K102" sqref="K102"/>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3884</v>
      </c>
      <c r="C18" s="109">
        <v>2514</v>
      </c>
      <c r="D18" s="109">
        <v>1370</v>
      </c>
      <c r="K18" s="110" t="s">
        <v>11</v>
      </c>
      <c r="L18" s="111">
        <f t="shared" ref="L18:L29" si="1">SUM(M18:O18)</f>
        <v>3884</v>
      </c>
      <c r="M18" s="112">
        <v>698</v>
      </c>
      <c r="N18" s="112">
        <v>1505</v>
      </c>
      <c r="O18" s="112">
        <v>1681</v>
      </c>
      <c r="R18" s="134"/>
      <c r="S18" s="134"/>
    </row>
    <row r="19" spans="1:19" ht="19.149999999999999" customHeight="1" x14ac:dyDescent="0.2">
      <c r="A19" s="113" t="s">
        <v>12</v>
      </c>
      <c r="B19" s="114">
        <f t="shared" si="0"/>
        <v>3683</v>
      </c>
      <c r="C19" s="115">
        <v>2384</v>
      </c>
      <c r="D19" s="115">
        <v>1299</v>
      </c>
      <c r="K19" s="116" t="s">
        <v>12</v>
      </c>
      <c r="L19" s="117">
        <f t="shared" si="1"/>
        <v>3683</v>
      </c>
      <c r="M19" s="118">
        <v>682</v>
      </c>
      <c r="N19" s="118">
        <v>1472</v>
      </c>
      <c r="O19" s="118">
        <v>1529</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1564</v>
      </c>
      <c r="O20" s="118">
        <v>1764</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4676</v>
      </c>
      <c r="C22" s="115">
        <v>2976</v>
      </c>
      <c r="D22" s="115">
        <v>1700</v>
      </c>
      <c r="K22" s="116" t="s">
        <v>15</v>
      </c>
      <c r="L22" s="117">
        <f t="shared" si="1"/>
        <v>4676</v>
      </c>
      <c r="M22" s="118">
        <v>863</v>
      </c>
      <c r="N22" s="118">
        <v>1873</v>
      </c>
      <c r="O22" s="118">
        <v>1940</v>
      </c>
      <c r="R22" s="134"/>
      <c r="S22" s="134"/>
    </row>
    <row r="23" spans="1:19" ht="19.149999999999999" customHeight="1" x14ac:dyDescent="0.2">
      <c r="A23" s="125" t="s">
        <v>16</v>
      </c>
      <c r="B23" s="126">
        <f t="shared" si="0"/>
        <v>4713</v>
      </c>
      <c r="C23" s="127">
        <v>2975</v>
      </c>
      <c r="D23" s="127">
        <v>1738</v>
      </c>
      <c r="K23" s="116" t="s">
        <v>16</v>
      </c>
      <c r="L23" s="117">
        <f t="shared" si="1"/>
        <v>4713</v>
      </c>
      <c r="M23" s="118">
        <v>873</v>
      </c>
      <c r="N23" s="118">
        <v>1873</v>
      </c>
      <c r="O23" s="118">
        <v>1967</v>
      </c>
      <c r="R23" s="134"/>
      <c r="S23" s="134"/>
    </row>
    <row r="24" spans="1:19" ht="16.899999999999999" customHeight="1" x14ac:dyDescent="0.2">
      <c r="A24" s="113" t="s">
        <v>17</v>
      </c>
      <c r="B24" s="114">
        <f t="shared" si="0"/>
        <v>4984</v>
      </c>
      <c r="C24" s="115">
        <v>3142</v>
      </c>
      <c r="D24" s="115">
        <v>1842</v>
      </c>
      <c r="K24" s="116" t="s">
        <v>17</v>
      </c>
      <c r="L24" s="117">
        <f t="shared" si="1"/>
        <v>4984</v>
      </c>
      <c r="M24" s="118">
        <v>906</v>
      </c>
      <c r="N24" s="118">
        <v>1971</v>
      </c>
      <c r="O24" s="118">
        <v>2107</v>
      </c>
      <c r="R24" s="134"/>
      <c r="S24" s="134"/>
    </row>
    <row r="25" spans="1:19" ht="16.899999999999999" customHeight="1" x14ac:dyDescent="0.2">
      <c r="A25" s="125" t="s">
        <v>18</v>
      </c>
      <c r="B25" s="126">
        <f t="shared" si="0"/>
        <v>4777</v>
      </c>
      <c r="C25" s="127">
        <v>3141</v>
      </c>
      <c r="D25" s="127">
        <v>1636</v>
      </c>
      <c r="K25" s="116" t="s">
        <v>18</v>
      </c>
      <c r="L25" s="117">
        <f t="shared" si="1"/>
        <v>4777</v>
      </c>
      <c r="M25" s="118">
        <v>898</v>
      </c>
      <c r="N25" s="118">
        <v>1867</v>
      </c>
      <c r="O25" s="118">
        <v>2012</v>
      </c>
      <c r="R25" s="134"/>
      <c r="S25" s="134"/>
    </row>
    <row r="26" spans="1:19" ht="16.899999999999999" customHeight="1" x14ac:dyDescent="0.2">
      <c r="A26" s="113" t="s">
        <v>19</v>
      </c>
      <c r="B26" s="114">
        <f t="shared" si="0"/>
        <v>5215</v>
      </c>
      <c r="C26" s="115">
        <v>3437</v>
      </c>
      <c r="D26" s="115">
        <v>1778</v>
      </c>
      <c r="K26" s="116" t="s">
        <v>19</v>
      </c>
      <c r="L26" s="117">
        <f t="shared" si="1"/>
        <v>5215</v>
      </c>
      <c r="M26" s="118">
        <v>941</v>
      </c>
      <c r="N26" s="118">
        <v>1955</v>
      </c>
      <c r="O26" s="118">
        <v>2319</v>
      </c>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40204</v>
      </c>
      <c r="C30" s="129">
        <f>SUM(C18:C29)</f>
        <v>26014</v>
      </c>
      <c r="D30" s="129">
        <f>SUM(D18:D29)</f>
        <v>14190</v>
      </c>
      <c r="E30" s="130"/>
      <c r="K30" s="106" t="s">
        <v>5</v>
      </c>
      <c r="L30" s="129">
        <f>SUM(L18:L29)</f>
        <v>40204</v>
      </c>
      <c r="M30" s="129">
        <f>SUM(M18:M29)</f>
        <v>7292</v>
      </c>
      <c r="N30" s="129">
        <f>SUM(N18:N29)</f>
        <v>15785</v>
      </c>
      <c r="O30" s="129">
        <f>SUM(O18:O29)</f>
        <v>17127</v>
      </c>
    </row>
    <row r="31" spans="1:19" ht="19.149999999999999" customHeight="1" thickBot="1" x14ac:dyDescent="0.25">
      <c r="A31" s="131" t="s">
        <v>22</v>
      </c>
      <c r="B31" s="132">
        <f>+B30/$B$30</f>
        <v>1</v>
      </c>
      <c r="C31" s="132">
        <f>+C30/$B$30</f>
        <v>0.6470500447716645</v>
      </c>
      <c r="D31" s="132">
        <f>+D30/$B$30</f>
        <v>0.3529499552283355</v>
      </c>
      <c r="K31" s="131" t="s">
        <v>22</v>
      </c>
      <c r="L31" s="132">
        <f>+L30/$L$30</f>
        <v>1</v>
      </c>
      <c r="M31" s="132">
        <f>+M30/$L$30</f>
        <v>0.18137498756342652</v>
      </c>
      <c r="N31" s="132">
        <f>+N30/$L$30</f>
        <v>0.39262262461446623</v>
      </c>
      <c r="O31" s="132">
        <f>+O30/$L$30</f>
        <v>0.42600238782210725</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246</v>
      </c>
      <c r="C41" s="147">
        <f>+B41/$B$45</f>
        <v>6.1187941498358376E-3</v>
      </c>
      <c r="D41" s="148">
        <v>99</v>
      </c>
      <c r="E41" s="149">
        <f>D41/$D$45</f>
        <v>1.3576522216127263E-2</v>
      </c>
      <c r="F41" s="148">
        <v>84</v>
      </c>
      <c r="G41" s="149">
        <f>F41/$F$45</f>
        <v>5.3215077605321508E-3</v>
      </c>
      <c r="H41" s="148">
        <v>63</v>
      </c>
      <c r="I41" s="149">
        <f>H41/$H$45</f>
        <v>3.6784025223331584E-3</v>
      </c>
      <c r="K41" s="138"/>
      <c r="L41" s="138"/>
      <c r="M41" s="138"/>
      <c r="N41" s="138"/>
      <c r="O41" s="138"/>
    </row>
    <row r="42" spans="1:15" ht="19.149999999999999" customHeight="1" x14ac:dyDescent="0.3">
      <c r="A42" s="145" t="s">
        <v>26</v>
      </c>
      <c r="B42" s="146">
        <f>+D42+F42+H42</f>
        <v>18617</v>
      </c>
      <c r="C42" s="147">
        <f>+B42/$B$45</f>
        <v>0.46306337677843001</v>
      </c>
      <c r="D42" s="148">
        <v>4031</v>
      </c>
      <c r="E42" s="149">
        <f>D42/$D$45</f>
        <v>0.55279758639605048</v>
      </c>
      <c r="F42" s="148">
        <v>8181</v>
      </c>
      <c r="G42" s="149">
        <f>F42/$F$45</f>
        <v>0.51827684510611338</v>
      </c>
      <c r="H42" s="148">
        <v>6405</v>
      </c>
      <c r="I42" s="149">
        <f>H42/$H$45</f>
        <v>0.37397092310387109</v>
      </c>
      <c r="K42" s="138"/>
      <c r="L42" s="138"/>
      <c r="M42" s="138"/>
      <c r="N42" s="138"/>
      <c r="O42" s="138"/>
    </row>
    <row r="43" spans="1:15" ht="19.149999999999999" customHeight="1" x14ac:dyDescent="0.3">
      <c r="A43" s="150" t="s">
        <v>27</v>
      </c>
      <c r="B43" s="151">
        <f>+D43+F43+H43</f>
        <v>12733</v>
      </c>
      <c r="C43" s="152">
        <f>+B43/$B$45</f>
        <v>0.31670978012138096</v>
      </c>
      <c r="D43" s="153">
        <v>2563</v>
      </c>
      <c r="E43" s="154">
        <f>D43/$D$45</f>
        <v>0.35148107515085025</v>
      </c>
      <c r="F43" s="153">
        <v>4939</v>
      </c>
      <c r="G43" s="154">
        <f>F43/$F$45</f>
        <v>0.31289198606271779</v>
      </c>
      <c r="H43" s="153">
        <v>5231</v>
      </c>
      <c r="I43" s="154">
        <f>H43/$H$45</f>
        <v>0.3054241840369008</v>
      </c>
      <c r="K43" s="138"/>
      <c r="L43" s="138"/>
      <c r="M43" s="138"/>
      <c r="N43" s="138"/>
      <c r="O43" s="138"/>
    </row>
    <row r="44" spans="1:15" ht="19.149999999999999" customHeight="1" x14ac:dyDescent="0.3">
      <c r="A44" s="155" t="s">
        <v>28</v>
      </c>
      <c r="B44" s="156">
        <f>+D44+F44+H44</f>
        <v>8608</v>
      </c>
      <c r="C44" s="157">
        <f>+B44/$B$45</f>
        <v>0.21410804895035321</v>
      </c>
      <c r="D44" s="158">
        <v>599</v>
      </c>
      <c r="E44" s="159">
        <f>D44/$D$45</f>
        <v>8.2144816236972021E-2</v>
      </c>
      <c r="F44" s="158">
        <v>2581</v>
      </c>
      <c r="G44" s="159">
        <f>F44/$F$45</f>
        <v>0.16350966107063669</v>
      </c>
      <c r="H44" s="158">
        <v>5428</v>
      </c>
      <c r="I44" s="159">
        <f>H44/$H$45</f>
        <v>0.31692649033689496</v>
      </c>
      <c r="K44" s="138"/>
      <c r="L44" s="138"/>
      <c r="M44" s="138"/>
      <c r="N44" s="138"/>
      <c r="O44" s="138"/>
    </row>
    <row r="45" spans="1:15" ht="22.9" customHeight="1" x14ac:dyDescent="0.3">
      <c r="A45" s="160" t="s">
        <v>5</v>
      </c>
      <c r="B45" s="161">
        <f>SUM(B41:B44)</f>
        <v>40204</v>
      </c>
      <c r="C45" s="162">
        <f t="shared" ref="C45:I45" si="2">SUM(C41:C44)</f>
        <v>1</v>
      </c>
      <c r="D45" s="161">
        <f>SUM(D41:D44)</f>
        <v>7292</v>
      </c>
      <c r="E45" s="162">
        <f t="shared" si="2"/>
        <v>1</v>
      </c>
      <c r="F45" s="161">
        <f>SUM(F41:F44)</f>
        <v>15785</v>
      </c>
      <c r="G45" s="162">
        <f t="shared" si="2"/>
        <v>1</v>
      </c>
      <c r="H45" s="161">
        <f>SUM(H41:H44)</f>
        <v>17127</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5" t="s">
        <v>4</v>
      </c>
      <c r="B53" s="255" t="s">
        <v>5</v>
      </c>
      <c r="C53" s="255" t="s">
        <v>32</v>
      </c>
      <c r="D53" s="255"/>
      <c r="E53" s="255" t="s">
        <v>5</v>
      </c>
      <c r="F53" s="255" t="s">
        <v>61</v>
      </c>
      <c r="G53" s="255"/>
      <c r="K53" s="173" t="s">
        <v>63</v>
      </c>
      <c r="L53" s="174"/>
      <c r="M53" s="174"/>
      <c r="N53" s="174"/>
      <c r="O53" s="175"/>
    </row>
    <row r="54" spans="1:15" ht="18.75" x14ac:dyDescent="0.3">
      <c r="A54" s="255"/>
      <c r="B54" s="255"/>
      <c r="C54" s="176" t="s">
        <v>34</v>
      </c>
      <c r="D54" s="176" t="s">
        <v>35</v>
      </c>
      <c r="E54" s="255"/>
      <c r="F54" s="176" t="s">
        <v>34</v>
      </c>
      <c r="G54" s="176" t="s">
        <v>35</v>
      </c>
      <c r="K54" s="177" t="s">
        <v>62</v>
      </c>
      <c r="L54" s="216"/>
      <c r="M54" s="215">
        <f>+M56</f>
        <v>0.42472118959107807</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2" t="s">
        <v>64</v>
      </c>
      <c r="L55" s="253"/>
      <c r="M55" s="253"/>
      <c r="N55" s="253"/>
      <c r="O55" s="254"/>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0.42472118959107807</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customHeight="1" x14ac:dyDescent="0.2">
      <c r="A60" s="181" t="s">
        <v>16</v>
      </c>
      <c r="B60" s="182">
        <f t="shared" si="3"/>
        <v>369</v>
      </c>
      <c r="C60" s="183">
        <v>340</v>
      </c>
      <c r="D60" s="183">
        <v>29</v>
      </c>
      <c r="E60" s="182">
        <f>SUM(F60:G60)</f>
        <v>5</v>
      </c>
      <c r="F60" s="183">
        <v>5</v>
      </c>
      <c r="G60" s="184">
        <v>0</v>
      </c>
      <c r="J60" s="172"/>
      <c r="K60" s="172"/>
      <c r="L60" s="172"/>
      <c r="M60" s="172"/>
      <c r="N60" s="172"/>
    </row>
    <row r="61" spans="1:15" ht="15" customHeight="1" x14ac:dyDescent="0.2">
      <c r="A61" s="150" t="s">
        <v>17</v>
      </c>
      <c r="B61" s="151">
        <f t="shared" si="3"/>
        <v>447</v>
      </c>
      <c r="C61" s="153">
        <v>417</v>
      </c>
      <c r="D61" s="153">
        <v>30</v>
      </c>
      <c r="E61" s="151">
        <f>SUM(F61:G61)</f>
        <v>2</v>
      </c>
      <c r="F61" s="153">
        <v>2</v>
      </c>
      <c r="G61" s="184">
        <v>0</v>
      </c>
      <c r="J61" s="172"/>
      <c r="K61" s="172"/>
      <c r="L61" s="172"/>
      <c r="M61" s="172"/>
      <c r="N61" s="172"/>
    </row>
    <row r="62" spans="1:15" ht="15" customHeight="1" x14ac:dyDescent="0.2">
      <c r="A62" s="181" t="s">
        <v>18</v>
      </c>
      <c r="B62" s="182">
        <f t="shared" si="3"/>
        <v>480</v>
      </c>
      <c r="C62" s="183">
        <v>447</v>
      </c>
      <c r="D62" s="183">
        <v>33</v>
      </c>
      <c r="E62" s="182">
        <f>SUM(F62:G62)</f>
        <v>3</v>
      </c>
      <c r="F62" s="183">
        <v>3</v>
      </c>
      <c r="G62" s="184">
        <v>0</v>
      </c>
      <c r="J62" s="172"/>
      <c r="K62" s="172"/>
      <c r="L62" s="172"/>
      <c r="M62" s="172"/>
      <c r="N62" s="172"/>
    </row>
    <row r="63" spans="1:15" ht="15" customHeight="1" x14ac:dyDescent="0.2">
      <c r="A63" s="150" t="s">
        <v>19</v>
      </c>
      <c r="B63" s="151">
        <f t="shared" si="3"/>
        <v>578</v>
      </c>
      <c r="C63" s="153">
        <v>536</v>
      </c>
      <c r="D63" s="153">
        <v>42</v>
      </c>
      <c r="E63" s="151">
        <f>SUM(F63:G63)</f>
        <v>8</v>
      </c>
      <c r="F63" s="153">
        <v>8</v>
      </c>
      <c r="G63" s="185">
        <v>0</v>
      </c>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3656</v>
      </c>
      <c r="C67" s="129">
        <f t="shared" si="5"/>
        <v>3370</v>
      </c>
      <c r="D67" s="129">
        <f t="shared" si="5"/>
        <v>286</v>
      </c>
      <c r="E67" s="129">
        <f t="shared" si="5"/>
        <v>46</v>
      </c>
      <c r="F67" s="129">
        <f t="shared" si="5"/>
        <v>46</v>
      </c>
      <c r="G67" s="129">
        <f t="shared" si="5"/>
        <v>0</v>
      </c>
      <c r="J67" s="172"/>
      <c r="K67" s="172" t="s">
        <v>59</v>
      </c>
      <c r="L67" s="172"/>
      <c r="M67" s="172"/>
      <c r="N67" s="172"/>
      <c r="O67" s="172"/>
    </row>
    <row r="68" spans="1:15" ht="15" customHeight="1" thickBot="1" x14ac:dyDescent="0.25">
      <c r="A68" s="131" t="s">
        <v>22</v>
      </c>
      <c r="B68" s="193">
        <f>SUM(C68:D68)</f>
        <v>1</v>
      </c>
      <c r="C68" s="193">
        <f>+C67/B67</f>
        <v>0.92177242888402622</v>
      </c>
      <c r="D68" s="193">
        <f>+D67/B67</f>
        <v>7.822757111597374E-2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5" t="s">
        <v>4</v>
      </c>
      <c r="B73" s="255" t="s">
        <v>5</v>
      </c>
      <c r="C73" s="255" t="s">
        <v>32</v>
      </c>
      <c r="D73" s="255"/>
      <c r="E73" s="255"/>
      <c r="F73" s="255" t="s">
        <v>5</v>
      </c>
      <c r="G73" s="255" t="s">
        <v>58</v>
      </c>
      <c r="H73" s="255"/>
      <c r="I73" s="255"/>
      <c r="K73" s="178"/>
      <c r="L73" s="197"/>
      <c r="M73" s="197"/>
      <c r="N73" s="197"/>
      <c r="O73" s="197"/>
    </row>
    <row r="74" spans="1:15" ht="16.5" x14ac:dyDescent="0.3">
      <c r="A74" s="255"/>
      <c r="B74" s="255"/>
      <c r="C74" s="176" t="s">
        <v>8</v>
      </c>
      <c r="D74" s="176" t="s">
        <v>9</v>
      </c>
      <c r="E74" s="176" t="s">
        <v>10</v>
      </c>
      <c r="F74" s="255"/>
      <c r="G74" s="176" t="s">
        <v>8</v>
      </c>
      <c r="H74" s="176" t="s">
        <v>9</v>
      </c>
      <c r="I74" s="176" t="s">
        <v>10</v>
      </c>
      <c r="K74" s="178"/>
      <c r="L74" s="172"/>
      <c r="N74" s="172"/>
      <c r="O74" s="172"/>
    </row>
    <row r="75" spans="1:15" ht="15" customHeight="1" x14ac:dyDescent="0.3">
      <c r="A75" s="145" t="s">
        <v>11</v>
      </c>
      <c r="B75" s="146">
        <f>SUM(C75:E75)</f>
        <v>359</v>
      </c>
      <c r="C75" s="148">
        <v>12</v>
      </c>
      <c r="D75" s="148">
        <v>80</v>
      </c>
      <c r="E75" s="148">
        <v>267</v>
      </c>
      <c r="F75" s="146">
        <f>SUM(G75:I75)</f>
        <v>2</v>
      </c>
      <c r="G75" s="180">
        <v>0</v>
      </c>
      <c r="H75" s="180">
        <v>0</v>
      </c>
      <c r="I75" s="180">
        <v>2</v>
      </c>
      <c r="K75" s="178"/>
      <c r="L75" s="172"/>
      <c r="M75" s="172"/>
      <c r="N75" s="172"/>
      <c r="O75" s="172"/>
    </row>
    <row r="76" spans="1:15" ht="15" customHeight="1" x14ac:dyDescent="0.2">
      <c r="A76" s="181" t="s">
        <v>12</v>
      </c>
      <c r="B76" s="146">
        <f t="shared" ref="B76:B83" si="6">SUM(C76:E76)</f>
        <v>298</v>
      </c>
      <c r="C76" s="183">
        <v>13</v>
      </c>
      <c r="D76" s="183">
        <v>49</v>
      </c>
      <c r="E76" s="183">
        <v>236</v>
      </c>
      <c r="F76" s="146">
        <f t="shared" ref="F76:F83" si="7">SUM(G76:I76)</f>
        <v>5</v>
      </c>
      <c r="G76" s="184">
        <v>0</v>
      </c>
      <c r="H76" s="184">
        <v>0</v>
      </c>
      <c r="I76" s="184">
        <v>5</v>
      </c>
    </row>
    <row r="77" spans="1:15" ht="15" customHeight="1" x14ac:dyDescent="0.2">
      <c r="A77" s="150" t="s">
        <v>13</v>
      </c>
      <c r="B77" s="146">
        <f t="shared" si="6"/>
        <v>347</v>
      </c>
      <c r="C77" s="153">
        <v>9</v>
      </c>
      <c r="D77" s="153">
        <v>55</v>
      </c>
      <c r="E77" s="153">
        <v>283</v>
      </c>
      <c r="F77" s="146">
        <f t="shared" si="7"/>
        <v>0</v>
      </c>
      <c r="G77" s="185">
        <v>0</v>
      </c>
      <c r="H77" s="185">
        <v>0</v>
      </c>
      <c r="I77" s="185">
        <v>0</v>
      </c>
    </row>
    <row r="78" spans="1:15" ht="15" customHeight="1" x14ac:dyDescent="0.3">
      <c r="A78" s="181" t="s">
        <v>14</v>
      </c>
      <c r="B78" s="146">
        <f t="shared" si="6"/>
        <v>381</v>
      </c>
      <c r="C78" s="183">
        <v>7</v>
      </c>
      <c r="D78" s="183">
        <v>70</v>
      </c>
      <c r="E78" s="183">
        <v>304</v>
      </c>
      <c r="F78" s="146">
        <f t="shared" si="7"/>
        <v>6</v>
      </c>
      <c r="G78" s="184">
        <v>0</v>
      </c>
      <c r="H78" s="184">
        <v>0</v>
      </c>
      <c r="I78" s="184">
        <v>6</v>
      </c>
      <c r="K78" s="178"/>
      <c r="L78" s="172"/>
      <c r="M78" s="172"/>
      <c r="N78" s="172"/>
      <c r="O78" s="172"/>
    </row>
    <row r="79" spans="1:15" ht="15" customHeight="1" x14ac:dyDescent="0.3">
      <c r="A79" s="150" t="s">
        <v>15</v>
      </c>
      <c r="B79" s="146">
        <f t="shared" si="6"/>
        <v>397</v>
      </c>
      <c r="C79" s="153">
        <v>9</v>
      </c>
      <c r="D79" s="153">
        <v>77</v>
      </c>
      <c r="E79" s="153">
        <v>311</v>
      </c>
      <c r="F79" s="146">
        <f t="shared" si="7"/>
        <v>15</v>
      </c>
      <c r="G79" s="185">
        <v>0</v>
      </c>
      <c r="H79" s="199">
        <v>4</v>
      </c>
      <c r="I79" s="199">
        <v>11</v>
      </c>
      <c r="K79" s="178"/>
      <c r="L79" s="172"/>
      <c r="M79" s="172"/>
      <c r="N79" s="172"/>
      <c r="O79" s="172"/>
    </row>
    <row r="80" spans="1:15" ht="15" customHeight="1" x14ac:dyDescent="0.3">
      <c r="A80" s="150" t="s">
        <v>16</v>
      </c>
      <c r="B80" s="146">
        <f t="shared" si="6"/>
        <v>369</v>
      </c>
      <c r="C80" s="183">
        <v>11</v>
      </c>
      <c r="D80" s="183">
        <v>73</v>
      </c>
      <c r="E80" s="183">
        <v>285</v>
      </c>
      <c r="F80" s="146">
        <f t="shared" si="7"/>
        <v>5</v>
      </c>
      <c r="G80" s="184">
        <v>0</v>
      </c>
      <c r="H80" s="184">
        <v>0</v>
      </c>
      <c r="I80" s="184">
        <v>5</v>
      </c>
      <c r="K80" s="178"/>
      <c r="L80" s="172"/>
      <c r="M80" s="172"/>
      <c r="N80" s="172"/>
      <c r="O80" s="172"/>
    </row>
    <row r="81" spans="1:15" ht="15" customHeight="1" x14ac:dyDescent="0.3">
      <c r="A81" s="150" t="s">
        <v>17</v>
      </c>
      <c r="B81" s="146">
        <f t="shared" si="6"/>
        <v>447</v>
      </c>
      <c r="C81" s="153">
        <v>6</v>
      </c>
      <c r="D81" s="153">
        <v>67</v>
      </c>
      <c r="E81" s="153">
        <v>374</v>
      </c>
      <c r="F81" s="146">
        <f t="shared" si="7"/>
        <v>2</v>
      </c>
      <c r="G81" s="184">
        <v>0</v>
      </c>
      <c r="H81" s="184">
        <v>1</v>
      </c>
      <c r="I81" s="199">
        <v>1</v>
      </c>
      <c r="K81" s="178"/>
      <c r="L81" s="172"/>
      <c r="M81" s="172"/>
      <c r="N81" s="172"/>
      <c r="O81" s="172"/>
    </row>
    <row r="82" spans="1:15" ht="15" customHeight="1" x14ac:dyDescent="0.3">
      <c r="A82" s="181" t="s">
        <v>18</v>
      </c>
      <c r="B82" s="146">
        <f t="shared" si="6"/>
        <v>480</v>
      </c>
      <c r="C82" s="183">
        <v>12</v>
      </c>
      <c r="D82" s="183">
        <v>80</v>
      </c>
      <c r="E82" s="183">
        <v>388</v>
      </c>
      <c r="F82" s="146">
        <f t="shared" si="7"/>
        <v>3</v>
      </c>
      <c r="G82" s="184">
        <v>0</v>
      </c>
      <c r="H82" s="184">
        <v>0</v>
      </c>
      <c r="I82" s="184">
        <v>3</v>
      </c>
      <c r="K82" s="178"/>
      <c r="L82" s="172"/>
      <c r="M82" s="172"/>
      <c r="N82" s="172"/>
      <c r="O82" s="172"/>
    </row>
    <row r="83" spans="1:15" ht="15" customHeight="1" x14ac:dyDescent="0.3">
      <c r="A83" s="150" t="s">
        <v>60</v>
      </c>
      <c r="B83" s="146">
        <f t="shared" si="6"/>
        <v>578</v>
      </c>
      <c r="C83" s="153">
        <v>24</v>
      </c>
      <c r="D83" s="153">
        <v>96</v>
      </c>
      <c r="E83" s="153">
        <v>458</v>
      </c>
      <c r="F83" s="146">
        <f t="shared" si="7"/>
        <v>8</v>
      </c>
      <c r="G83" s="185">
        <v>0</v>
      </c>
      <c r="H83" s="199">
        <v>0</v>
      </c>
      <c r="I83" s="199">
        <v>8</v>
      </c>
      <c r="K83" s="178"/>
      <c r="L83" s="172"/>
      <c r="M83" s="172"/>
      <c r="N83" s="172"/>
      <c r="O83" s="172"/>
    </row>
    <row r="84" spans="1:15" ht="15" hidden="1" customHeight="1" x14ac:dyDescent="0.3">
      <c r="A84" s="181" t="s">
        <v>44</v>
      </c>
      <c r="B84" s="182">
        <f>SUM(C84:E84)</f>
        <v>0</v>
      </c>
      <c r="C84" s="183"/>
      <c r="D84" s="183"/>
      <c r="E84" s="183"/>
      <c r="F84" s="182">
        <f t="shared" ref="F84:F86" si="8">SUM(G84:I84)</f>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8"/>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8"/>
        <v>0</v>
      </c>
      <c r="G86" s="200"/>
      <c r="H86" s="201"/>
      <c r="I86" s="201"/>
      <c r="K86" s="178"/>
      <c r="L86" s="172"/>
      <c r="M86" s="172"/>
      <c r="N86" s="172"/>
      <c r="O86" s="172"/>
    </row>
    <row r="87" spans="1:15" ht="16.899999999999999" customHeight="1" x14ac:dyDescent="0.3">
      <c r="A87" s="106" t="s">
        <v>5</v>
      </c>
      <c r="B87" s="129">
        <f>SUM(B75:B86)</f>
        <v>3656</v>
      </c>
      <c r="C87" s="129">
        <f t="shared" ref="C87:I87" si="9">SUM(C75:C86)</f>
        <v>103</v>
      </c>
      <c r="D87" s="129">
        <f t="shared" si="9"/>
        <v>647</v>
      </c>
      <c r="E87" s="129">
        <f t="shared" si="9"/>
        <v>2906</v>
      </c>
      <c r="F87" s="129">
        <f t="shared" si="9"/>
        <v>46</v>
      </c>
      <c r="G87" s="129">
        <f t="shared" si="9"/>
        <v>0</v>
      </c>
      <c r="H87" s="129">
        <f t="shared" si="9"/>
        <v>5</v>
      </c>
      <c r="I87" s="129">
        <f t="shared" si="9"/>
        <v>41</v>
      </c>
      <c r="K87" s="178"/>
      <c r="L87" s="172"/>
      <c r="M87" s="172"/>
      <c r="N87" s="172"/>
      <c r="O87" s="172"/>
    </row>
    <row r="88" spans="1:15" ht="16.899999999999999" customHeight="1" thickBot="1" x14ac:dyDescent="0.35">
      <c r="A88" s="202" t="s">
        <v>22</v>
      </c>
      <c r="B88" s="203">
        <f>SUM(C88:E88)</f>
        <v>1</v>
      </c>
      <c r="C88" s="203">
        <f>+C87/B87</f>
        <v>2.8172866520787748E-2</v>
      </c>
      <c r="D88" s="203">
        <f>+D87/B87</f>
        <v>0.17696936542669583</v>
      </c>
      <c r="E88" s="203">
        <f>+E87/B87</f>
        <v>0.7948577680525164</v>
      </c>
      <c r="F88" s="203">
        <f>SUM(G88:I88)</f>
        <v>1</v>
      </c>
      <c r="G88" s="203">
        <f>+G87/F87</f>
        <v>0</v>
      </c>
      <c r="H88" s="203">
        <f>+H87/F87</f>
        <v>0.10869565217391304</v>
      </c>
      <c r="I88" s="203">
        <f>+I87/F87</f>
        <v>0.89130434782608692</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56" t="s">
        <v>79</v>
      </c>
      <c r="C94" s="256"/>
      <c r="D94" s="205" t="s">
        <v>22</v>
      </c>
      <c r="E94" s="256" t="s">
        <v>79</v>
      </c>
      <c r="F94" s="256"/>
      <c r="G94" s="205" t="s">
        <v>22</v>
      </c>
      <c r="H94" s="256" t="s">
        <v>79</v>
      </c>
      <c r="I94" s="256"/>
      <c r="J94" s="205" t="s">
        <v>22</v>
      </c>
    </row>
    <row r="95" spans="1:15" ht="15" customHeight="1" x14ac:dyDescent="0.2">
      <c r="A95" s="250" t="s">
        <v>78</v>
      </c>
      <c r="B95" s="247" t="s">
        <v>39</v>
      </c>
      <c r="C95" s="247"/>
      <c r="D95" s="217">
        <v>0.95</v>
      </c>
      <c r="E95" s="247" t="s">
        <v>39</v>
      </c>
      <c r="F95" s="247"/>
      <c r="G95" s="217">
        <v>0.94</v>
      </c>
      <c r="H95" s="247" t="s">
        <v>39</v>
      </c>
      <c r="I95" s="247"/>
      <c r="J95" s="217">
        <v>0.84</v>
      </c>
    </row>
    <row r="96" spans="1:15" ht="15" customHeight="1" thickBot="1" x14ac:dyDescent="0.25">
      <c r="A96" s="251"/>
      <c r="B96" s="245" t="s">
        <v>85</v>
      </c>
      <c r="C96" s="245"/>
      <c r="D96" s="218">
        <v>0.05</v>
      </c>
      <c r="E96" s="245" t="s">
        <v>85</v>
      </c>
      <c r="F96" s="245"/>
      <c r="G96" s="218">
        <v>0.06</v>
      </c>
      <c r="H96" s="245" t="s">
        <v>85</v>
      </c>
      <c r="I96" s="245"/>
      <c r="J96" s="218">
        <v>0.16</v>
      </c>
    </row>
    <row r="97" spans="1:15" ht="15" customHeight="1" x14ac:dyDescent="0.2">
      <c r="A97" s="248" t="s">
        <v>26</v>
      </c>
      <c r="B97" s="247" t="s">
        <v>39</v>
      </c>
      <c r="C97" s="247"/>
      <c r="D97" s="217">
        <v>0.9</v>
      </c>
      <c r="E97" s="247" t="s">
        <v>39</v>
      </c>
      <c r="F97" s="247"/>
      <c r="G97" s="217">
        <v>0.84</v>
      </c>
      <c r="H97" s="247" t="s">
        <v>39</v>
      </c>
      <c r="I97" s="247"/>
      <c r="J97" s="217">
        <v>0.70799999999999996</v>
      </c>
      <c r="N97" s="172"/>
      <c r="O97" s="172"/>
    </row>
    <row r="98" spans="1:15" ht="15" customHeight="1" thickBot="1" x14ac:dyDescent="0.25">
      <c r="A98" s="249"/>
      <c r="B98" s="245" t="s">
        <v>85</v>
      </c>
      <c r="C98" s="245"/>
      <c r="D98" s="219">
        <v>0.1</v>
      </c>
      <c r="E98" s="245" t="s">
        <v>85</v>
      </c>
      <c r="F98" s="245"/>
      <c r="G98" s="219">
        <v>0.16</v>
      </c>
      <c r="H98" s="245" t="s">
        <v>85</v>
      </c>
      <c r="I98" s="245"/>
      <c r="J98" s="219">
        <v>0.29199999999999998</v>
      </c>
      <c r="L98" s="206"/>
      <c r="M98" s="206"/>
      <c r="N98" s="206"/>
      <c r="O98" s="206"/>
    </row>
    <row r="99" spans="1:15" ht="15" customHeight="1" x14ac:dyDescent="0.2">
      <c r="A99" s="248" t="s">
        <v>27</v>
      </c>
      <c r="B99" s="258" t="s">
        <v>39</v>
      </c>
      <c r="C99" s="258"/>
      <c r="D99" s="220">
        <v>0.91</v>
      </c>
      <c r="E99" s="258" t="s">
        <v>39</v>
      </c>
      <c r="F99" s="258"/>
      <c r="G99" s="220">
        <v>0.85</v>
      </c>
      <c r="H99" s="258" t="s">
        <v>39</v>
      </c>
      <c r="I99" s="258"/>
      <c r="J99" s="220">
        <v>0.64200000000000002</v>
      </c>
      <c r="O99" s="172"/>
    </row>
    <row r="100" spans="1:15" ht="15" customHeight="1" thickBot="1" x14ac:dyDescent="0.35">
      <c r="A100" s="249"/>
      <c r="B100" s="245" t="s">
        <v>85</v>
      </c>
      <c r="C100" s="245"/>
      <c r="D100" s="218">
        <v>0.09</v>
      </c>
      <c r="E100" s="245" t="s">
        <v>85</v>
      </c>
      <c r="F100" s="245"/>
      <c r="G100" s="218">
        <v>0.15</v>
      </c>
      <c r="H100" s="245" t="s">
        <v>85</v>
      </c>
      <c r="I100" s="245"/>
      <c r="J100" s="218">
        <v>0.35799999999999998</v>
      </c>
      <c r="N100" s="172"/>
      <c r="O100" s="207"/>
    </row>
    <row r="101" spans="1:15" ht="15" customHeight="1" x14ac:dyDescent="0.2">
      <c r="A101" s="248" t="s">
        <v>28</v>
      </c>
      <c r="B101" s="258" t="s">
        <v>39</v>
      </c>
      <c r="C101" s="258"/>
      <c r="D101" s="220">
        <v>0.22</v>
      </c>
      <c r="E101" s="258" t="s">
        <v>80</v>
      </c>
      <c r="F101" s="258"/>
      <c r="G101" s="220">
        <v>0.17</v>
      </c>
      <c r="H101" s="258" t="s">
        <v>80</v>
      </c>
      <c r="I101" s="258"/>
      <c r="J101" s="217">
        <v>0.13200000000000001</v>
      </c>
      <c r="N101" s="172"/>
      <c r="O101" s="172"/>
    </row>
    <row r="102" spans="1:15" ht="15" customHeight="1" thickBot="1" x14ac:dyDescent="0.35">
      <c r="A102" s="259"/>
      <c r="B102" s="245" t="s">
        <v>85</v>
      </c>
      <c r="C102" s="245"/>
      <c r="D102" s="218">
        <v>0.78</v>
      </c>
      <c r="E102" s="257" t="s">
        <v>86</v>
      </c>
      <c r="F102" s="257"/>
      <c r="G102" s="218">
        <v>0.83</v>
      </c>
      <c r="H102" s="257" t="s">
        <v>86</v>
      </c>
      <c r="I102" s="257"/>
      <c r="J102" s="218">
        <v>0.86799999999999999</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2019-10-14T23:24:35Z</dcterms:modified>
</cp:coreProperties>
</file>