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0350" windowHeight="8040" tabRatio="192" activeTab="0"/>
  </bookViews>
  <sheets>
    <sheet name="2010" sheetId="1" r:id="rId1"/>
  </sheets>
  <definedNames>
    <definedName name="_xlnm.Print_Area" localSheetId="0">'2010'!$A$1:$AD$165</definedName>
  </definedNames>
  <calcPr fullCalcOnLoad="1"/>
</workbook>
</file>

<file path=xl/sharedStrings.xml><?xml version="1.0" encoding="utf-8"?>
<sst xmlns="http://schemas.openxmlformats.org/spreadsheetml/2006/main" count="297" uniqueCount="125">
  <si>
    <t xml:space="preserve">Mes </t>
  </si>
  <si>
    <t>Total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</si>
  <si>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</si>
  <si>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</si>
  <si>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</si>
  <si>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</si>
  <si>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</si>
  <si>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</si>
  <si>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</si>
  <si>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</si>
  <si>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</si>
  <si>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</si>
  <si>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Capacitación</t>
  </si>
  <si>
    <t>Participación social</t>
  </si>
  <si>
    <t>Difusión</t>
  </si>
  <si>
    <t>Ene</t>
  </si>
  <si>
    <t>Sep</t>
  </si>
  <si>
    <t>N°</t>
  </si>
  <si>
    <t>Charla</t>
  </si>
  <si>
    <t>Conferencia</t>
  </si>
  <si>
    <t>Taller</t>
  </si>
  <si>
    <t>Seminario</t>
  </si>
  <si>
    <t>Curso</t>
  </si>
  <si>
    <t>Congreso</t>
  </si>
  <si>
    <t>Otros</t>
  </si>
  <si>
    <t>Actividades de difusión</t>
  </si>
  <si>
    <t>Información Web</t>
  </si>
  <si>
    <t>Caravana Amiga</t>
  </si>
  <si>
    <t>eve_clas</t>
  </si>
  <si>
    <t>Tipo de beneficiario</t>
  </si>
  <si>
    <t>F</t>
  </si>
  <si>
    <t>M</t>
  </si>
  <si>
    <t>%</t>
  </si>
  <si>
    <t>Operadores justicia</t>
  </si>
  <si>
    <t>Operadores policiales</t>
  </si>
  <si>
    <t>Operadores salud</t>
  </si>
  <si>
    <t>CARACTERÍSTICAS DE LOS BENEFICIARIOS EN EVENTOS DE CAPACITACIÓN</t>
  </si>
  <si>
    <t>Participacion Social</t>
  </si>
  <si>
    <t>Resumen Estadístico de Eventos Preventivo Promocionales realizados en los Centros Emergencia Mujer a nivel Nacional</t>
  </si>
  <si>
    <t>Participación Social</t>
  </si>
  <si>
    <t>N° Eventos</t>
  </si>
  <si>
    <t>Nº Beneficiarios</t>
  </si>
  <si>
    <t>Niños
(0-11 años)</t>
  </si>
  <si>
    <t>Adolescentes
(12-17 años)</t>
  </si>
  <si>
    <t>Jóvenes
(18-25 años)</t>
  </si>
  <si>
    <t>Adultos
(26-59 años)</t>
  </si>
  <si>
    <t>Adultos Mayores
(60+ años)</t>
  </si>
  <si>
    <t>Eventos realizados según Tipo de Acción</t>
  </si>
  <si>
    <t>Actividades de Participación Social realizadas, según Tipo de Acción, Número de Eventos y Número de Beneficiarios</t>
  </si>
  <si>
    <t>Actividades de Difusión realizadas; según Número de Eventos, y Numero de Apariciones</t>
  </si>
  <si>
    <t>Actividades de Capacitación realizadas; según Tipo de Acción, Número de Eventos y Número de Beneficiarios</t>
  </si>
  <si>
    <t>CARACTERÍSTICAS DE LOS EVENTOS PREVENTIVO PROMOCIONALES</t>
  </si>
  <si>
    <t>Beneficiarios en Eventos de Capacitación; según Tipo de Operador, Edad y Sexo del Beneficiario</t>
  </si>
  <si>
    <t>Beneficiarios según edades</t>
  </si>
  <si>
    <t>Edades</t>
  </si>
  <si>
    <t>Niños (0-11 años)</t>
  </si>
  <si>
    <t>Adolescentes (12-17 años)</t>
  </si>
  <si>
    <t>Jóvenes (18-25 años)</t>
  </si>
  <si>
    <t>Adultos (26-59 años)</t>
  </si>
  <si>
    <t>Adultos Mayores (60+ años)</t>
  </si>
  <si>
    <t>Advocasy</t>
  </si>
  <si>
    <t>Concertación</t>
  </si>
  <si>
    <t>Video Forum</t>
  </si>
  <si>
    <t>Form. Colectivo Univ./Comité Escolar</t>
  </si>
  <si>
    <t>Form./Especializ./Reforz. Facilitadoras</t>
  </si>
  <si>
    <t>Diplomado</t>
  </si>
  <si>
    <t>Form./Especializ./Reforz. Promotor. Doc.</t>
  </si>
  <si>
    <t>Campaña Casa por Casa</t>
  </si>
  <si>
    <t>Réplicas Colectivo Univ./Comité Escolar</t>
  </si>
  <si>
    <t>Feria de Servicios</t>
  </si>
  <si>
    <t>Pasacalle/Desfile</t>
  </si>
  <si>
    <t>Encuentro</t>
  </si>
  <si>
    <t>Reunión con Facilitadores</t>
  </si>
  <si>
    <t>Réplica Promotores Docentes</t>
  </si>
  <si>
    <t>Réplicas Facilitadores</t>
  </si>
  <si>
    <t>Concursos y Campeonatos</t>
  </si>
  <si>
    <t>Reunión Colectivo Univ./Comité Escolar</t>
  </si>
  <si>
    <t>Producción Programa TV</t>
  </si>
  <si>
    <t>Producción Programa en Radio</t>
  </si>
  <si>
    <t>Aparición en Televisoras</t>
  </si>
  <si>
    <t>Aparición en Radiodifusoras</t>
  </si>
  <si>
    <t>Aparición en Medios Escritos</t>
  </si>
  <si>
    <t>Aparición en Comprobantes</t>
  </si>
  <si>
    <t>Emisión de Spot-Cuña</t>
  </si>
  <si>
    <t>Aparición en Medio Alternativo</t>
  </si>
  <si>
    <t>Animación Socio Cultural</t>
  </si>
  <si>
    <t>Nº Apariciones</t>
  </si>
  <si>
    <t>Actividades de Advocasy realizadas; según Número de Eventos</t>
  </si>
  <si>
    <t>Abordaje VFS en escuela para padres</t>
  </si>
  <si>
    <t>Convenios diversos</t>
  </si>
  <si>
    <t>Directivas de UGEL</t>
  </si>
  <si>
    <t>Directivas Regionales de Educación</t>
  </si>
  <si>
    <t>Ordenanzas Distritales</t>
  </si>
  <si>
    <t>Ordenanzas Provinciales</t>
  </si>
  <si>
    <t>Ordenanzas Regionales</t>
  </si>
  <si>
    <t>Actas</t>
  </si>
  <si>
    <t>VFS Presup. Particip./Planes Desarrollo</t>
  </si>
  <si>
    <t>Asist. Técnica para Elaborac.de Planes</t>
  </si>
  <si>
    <t>Otro</t>
  </si>
  <si>
    <t>Actividades de Concertación realizadas; según Número de Eventos</t>
  </si>
  <si>
    <t>Formación Red/Mesa VFS/Comité</t>
  </si>
  <si>
    <t>Formación Mesa Universitaria</t>
  </si>
  <si>
    <t>Reunión Red/Mesa VFS/Comité</t>
  </si>
  <si>
    <t>Reunión Mesa Universitaria</t>
  </si>
  <si>
    <t>Re4unión Comité Seguridad Ciudadana</t>
  </si>
  <si>
    <t>Autorid./Funcion. Gob. Regional/Local</t>
  </si>
  <si>
    <t>Autoridades Comunales y Políticas</t>
  </si>
  <si>
    <t>Profesores</t>
  </si>
  <si>
    <t>Escolares</t>
  </si>
  <si>
    <t>Estudiantes Superior</t>
  </si>
  <si>
    <t>Padres de Familia</t>
  </si>
  <si>
    <t>Líderes de Organizaciones Comunitarias</t>
  </si>
  <si>
    <t>Facilitadores en Acción</t>
  </si>
  <si>
    <t>Promotores Docentes</t>
  </si>
  <si>
    <t>Miembros de Colectivos Universitarios</t>
  </si>
  <si>
    <t>Serenazgo</t>
  </si>
  <si>
    <t>Funcionarios de Instituciones Públicas</t>
  </si>
  <si>
    <t>Empresarios</t>
  </si>
  <si>
    <t>Trabajadores de Empresas</t>
  </si>
  <si>
    <t>Contrayentes (nupcias)</t>
  </si>
  <si>
    <t>Periodistas</t>
  </si>
  <si>
    <t>Integrantes Organizaciones Comunitarias</t>
  </si>
  <si>
    <t>Miembros de Redes Comunales</t>
  </si>
  <si>
    <t>Población General</t>
  </si>
  <si>
    <t xml:space="preserve">Enero - Diciembre 2010 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</si>
</sst>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000"/>
    <numFmt numFmtId="175" formatCode="0.00000"/>
    <numFmt numFmtId="176" formatCode="0.0000"/>
    <numFmt numFmtId="177" formatCode="0.000"/>
  </numFmts>
  <fonts count="9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color indexed="22"/>
      <name val="Arial Narrow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b/>
      <u val="single"/>
      <sz val="12"/>
      <color indexed="9"/>
      <name val="Arial Narrow"/>
      <family val="2"/>
    </font>
    <font>
      <u val="single"/>
      <sz val="12"/>
      <name val="Arial Narrow"/>
      <family val="2"/>
    </font>
    <font>
      <u val="single"/>
      <sz val="12"/>
      <color indexed="22"/>
      <name val="Arial Narrow"/>
      <family val="2"/>
    </font>
    <font>
      <u val="single"/>
      <sz val="12"/>
      <color indexed="9"/>
      <name val="Arial Narrow"/>
      <family val="2"/>
    </font>
    <font>
      <u val="single"/>
      <sz val="10"/>
      <name val="Arial Narrow"/>
      <family val="2"/>
    </font>
    <font>
      <sz val="12"/>
      <name val="Arial"/>
      <family val="2"/>
    </font>
    <font>
      <b/>
      <u val="single"/>
      <sz val="13"/>
      <name val="Arial"/>
      <family val="2"/>
    </font>
    <font>
      <b/>
      <u val="single"/>
      <sz val="13"/>
      <name val="Arial Narrow"/>
      <family val="2"/>
    </font>
    <font>
      <u val="single"/>
      <sz val="13"/>
      <name val="Arial Narrow"/>
      <family val="2"/>
    </font>
    <font>
      <u val="single"/>
      <sz val="13"/>
      <name val="Arial"/>
      <family val="2"/>
    </font>
    <font>
      <sz val="12"/>
      <name val="Arial Narrow"/>
      <family val="2"/>
    </font>
    <font>
      <sz val="8"/>
      <color indexed="8"/>
      <name val="Arial"/>
      <family val="0"/>
    </font>
    <font>
      <i/>
      <sz val="11.25"/>
      <color indexed="8"/>
      <name val="Arial"/>
      <family val="0"/>
    </font>
    <font>
      <i/>
      <sz val="11.25"/>
      <color indexed="8"/>
      <name val="Arial Narrow"/>
      <family val="0"/>
    </font>
    <font>
      <sz val="12"/>
      <color indexed="8"/>
      <name val="Arial"/>
      <family val="0"/>
    </font>
    <font>
      <sz val="10"/>
      <color indexed="8"/>
      <name val="Arial Narrow"/>
      <family val="0"/>
    </font>
    <font>
      <sz val="10.75"/>
      <color indexed="8"/>
      <name val="Arial Narrow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1.95"/>
      <color indexed="8"/>
      <name val="Calibri"/>
      <family val="0"/>
    </font>
    <font>
      <sz val="9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b/>
      <sz val="26"/>
      <color indexed="60"/>
      <name val="Arial"/>
      <family val="2"/>
    </font>
    <font>
      <b/>
      <sz val="23"/>
      <color indexed="60"/>
      <name val="Arial"/>
      <family val="2"/>
    </font>
    <font>
      <b/>
      <sz val="24"/>
      <color indexed="60"/>
      <name val="Arial"/>
      <family val="2"/>
    </font>
    <font>
      <b/>
      <sz val="32"/>
      <color indexed="60"/>
      <name val="Arial"/>
      <family val="2"/>
    </font>
    <font>
      <b/>
      <sz val="28"/>
      <color indexed="60"/>
      <name val="Arial"/>
      <family val="2"/>
    </font>
    <font>
      <b/>
      <sz val="16"/>
      <color indexed="60"/>
      <name val="Arial"/>
      <family val="2"/>
    </font>
    <font>
      <b/>
      <sz val="10"/>
      <color indexed="9"/>
      <name val="Arial"/>
      <family val="2"/>
    </font>
    <font>
      <b/>
      <sz val="22"/>
      <color indexed="60"/>
      <name val="Arial"/>
      <family val="2"/>
    </font>
    <font>
      <b/>
      <sz val="27"/>
      <color indexed="9"/>
      <name val="Arial Narrow"/>
      <family val="2"/>
    </font>
    <font>
      <b/>
      <sz val="15"/>
      <color indexed="9"/>
      <name val="Arial Narrow"/>
      <family val="2"/>
    </font>
    <font>
      <b/>
      <sz val="28"/>
      <color indexed="9"/>
      <name val="Arial Narrow"/>
      <family val="2"/>
    </font>
    <font>
      <b/>
      <sz val="14"/>
      <color indexed="9"/>
      <name val="Arial"/>
      <family val="2"/>
    </font>
    <font>
      <b/>
      <sz val="15"/>
      <color indexed="9"/>
      <name val="Arial"/>
      <family val="2"/>
    </font>
    <font>
      <sz val="10"/>
      <color indexed="10"/>
      <name val="Arial Narrow"/>
      <family val="2"/>
    </font>
    <font>
      <b/>
      <u val="single"/>
      <sz val="13"/>
      <color indexed="8"/>
      <name val="Arial"/>
      <family val="0"/>
    </font>
    <font>
      <b/>
      <u val="single"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  <font>
      <b/>
      <sz val="26"/>
      <color rgb="FFC00000"/>
      <name val="Arial"/>
      <family val="2"/>
    </font>
    <font>
      <b/>
      <sz val="23"/>
      <color rgb="FFC00000"/>
      <name val="Arial"/>
      <family val="2"/>
    </font>
    <font>
      <b/>
      <sz val="24"/>
      <color rgb="FFC00000"/>
      <name val="Arial"/>
      <family val="2"/>
    </font>
    <font>
      <b/>
      <sz val="32"/>
      <color rgb="FFC00000"/>
      <name val="Arial"/>
      <family val="2"/>
    </font>
    <font>
      <b/>
      <sz val="28"/>
      <color rgb="FFC00000"/>
      <name val="Arial"/>
      <family val="2"/>
    </font>
    <font>
      <b/>
      <sz val="16"/>
      <color rgb="FFC00000"/>
      <name val="Arial"/>
      <family val="2"/>
    </font>
    <font>
      <b/>
      <sz val="10"/>
      <color theme="0"/>
      <name val="Arial"/>
      <family val="2"/>
    </font>
    <font>
      <b/>
      <sz val="22"/>
      <color rgb="FFC00000"/>
      <name val="Arial"/>
      <family val="2"/>
    </font>
    <font>
      <b/>
      <sz val="27"/>
      <color theme="0"/>
      <name val="Arial Narrow"/>
      <family val="2"/>
    </font>
    <font>
      <b/>
      <sz val="10"/>
      <color theme="0"/>
      <name val="Arial Narrow"/>
      <family val="2"/>
    </font>
    <font>
      <b/>
      <sz val="15"/>
      <color theme="0"/>
      <name val="Arial Narrow"/>
      <family val="2"/>
    </font>
    <font>
      <b/>
      <sz val="28"/>
      <color theme="0"/>
      <name val="Arial Narrow"/>
      <family val="2"/>
    </font>
    <font>
      <b/>
      <sz val="14"/>
      <color theme="0"/>
      <name val="Arial"/>
      <family val="2"/>
    </font>
    <font>
      <b/>
      <sz val="15"/>
      <color theme="0"/>
      <name val="Arial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dotted">
        <color theme="1"/>
      </right>
      <top style="thin">
        <color theme="1"/>
      </top>
      <bottom style="dotted">
        <color theme="1"/>
      </bottom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/>
      </bottom>
    </border>
    <border>
      <left style="dotted">
        <color theme="1"/>
      </left>
      <right style="thin">
        <color theme="1"/>
      </right>
      <top style="thin">
        <color theme="1"/>
      </top>
      <bottom style="dotted">
        <color theme="1"/>
      </bottom>
    </border>
    <border>
      <left style="thin">
        <color theme="1"/>
      </left>
      <right style="dotted">
        <color theme="1"/>
      </right>
      <top style="dotted">
        <color theme="1"/>
      </top>
      <bottom style="dotted">
        <color theme="1"/>
      </bottom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</border>
    <border>
      <left style="dotted">
        <color theme="1"/>
      </left>
      <right style="thin">
        <color theme="1"/>
      </right>
      <top style="dotted">
        <color theme="1"/>
      </top>
      <bottom style="dotted">
        <color theme="1"/>
      </bottom>
    </border>
    <border>
      <left style="thin">
        <color theme="1"/>
      </left>
      <right style="dotted">
        <color theme="1"/>
      </right>
      <top style="dotted">
        <color theme="1"/>
      </top>
      <bottom style="thin">
        <color theme="1"/>
      </bottom>
    </border>
    <border>
      <left style="dotted">
        <color theme="1"/>
      </left>
      <right style="dotted">
        <color theme="1"/>
      </right>
      <top style="dotted">
        <color theme="1"/>
      </top>
      <bottom style="thin">
        <color theme="1"/>
      </bottom>
    </border>
    <border>
      <left style="dotted">
        <color theme="1"/>
      </left>
      <right style="thin">
        <color theme="1"/>
      </right>
      <top style="dotted">
        <color theme="1"/>
      </top>
      <bottom style="thin">
        <color theme="1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dotted"/>
      <right style="thin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thin">
        <color theme="1"/>
      </top>
      <bottom style="dotted"/>
    </border>
    <border>
      <left style="dotted"/>
      <right style="thin">
        <color theme="1"/>
      </right>
      <top style="thin">
        <color theme="1"/>
      </top>
      <bottom style="dotted"/>
    </border>
    <border>
      <left style="dotted"/>
      <right style="thin">
        <color theme="1"/>
      </right>
      <top style="dotted"/>
      <bottom style="dotted"/>
    </border>
    <border>
      <left style="dotted"/>
      <right style="dotted"/>
      <top style="dotted"/>
      <bottom style="thin">
        <color theme="1"/>
      </bottom>
    </border>
    <border>
      <left style="thin">
        <color theme="9" tint="-0.4999699890613556"/>
      </left>
      <right style="dotted"/>
      <top style="thin">
        <color theme="1"/>
      </top>
      <bottom style="dotted"/>
    </border>
    <border>
      <left style="thin">
        <color theme="9" tint="-0.4999699890613556"/>
      </left>
      <right style="dotted"/>
      <top style="dotted"/>
      <bottom style="dotted"/>
    </border>
    <border>
      <left style="thin">
        <color theme="9" tint="-0.4999699890613556"/>
      </left>
      <right style="dotted"/>
      <top style="dotted"/>
      <bottom style="thin">
        <color theme="1"/>
      </bottom>
    </border>
    <border>
      <left style="dotted"/>
      <right style="thin">
        <color theme="1"/>
      </right>
      <top style="dotted"/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2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170" fontId="0" fillId="0" borderId="0" applyFont="0" applyFill="0" applyBorder="0" applyAlignment="0" applyProtection="0"/>
    <xf numFmtId="0" fontId="73" fillId="30" borderId="0" applyNumberFormat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74" fillId="31" borderId="0" applyNumberFormat="0" applyBorder="0" applyAlignment="0" applyProtection="0"/>
    <xf numFmtId="0" fontId="65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1" fillId="0" borderId="8" applyNumberFormat="0" applyFill="0" applyAlignment="0" applyProtection="0"/>
    <xf numFmtId="0" fontId="81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53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0" xfId="53" applyNumberFormat="1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82" fillId="0" borderId="0" xfId="0" applyFont="1" applyBorder="1" applyAlignment="1">
      <alignment horizontal="centerContinuous" vertical="center" wrapText="1"/>
    </xf>
    <xf numFmtId="0" fontId="83" fillId="0" borderId="0" xfId="0" applyFont="1" applyFill="1" applyBorder="1" applyAlignment="1">
      <alignment horizontal="centerContinuous" vertical="center" wrapText="1"/>
    </xf>
    <xf numFmtId="0" fontId="84" fillId="0" borderId="0" xfId="0" applyFont="1" applyFill="1" applyBorder="1" applyAlignment="1">
      <alignment horizontal="centerContinuous" vertical="center" wrapText="1"/>
    </xf>
    <xf numFmtId="0" fontId="85" fillId="0" borderId="0" xfId="0" applyFont="1" applyFill="1" applyBorder="1" applyAlignment="1">
      <alignment horizontal="centerContinuous" vertical="center" wrapText="1"/>
    </xf>
    <xf numFmtId="0" fontId="86" fillId="0" borderId="0" xfId="0" applyFont="1" applyFill="1" applyBorder="1" applyAlignment="1">
      <alignment horizontal="centerContinuous" vertical="center" wrapText="1"/>
    </xf>
    <xf numFmtId="0" fontId="82" fillId="0" borderId="0" xfId="0" applyFont="1" applyFill="1" applyBorder="1" applyAlignment="1">
      <alignment horizontal="centerContinuous" vertical="center" wrapText="1"/>
    </xf>
    <xf numFmtId="0" fontId="87" fillId="0" borderId="0" xfId="0" applyFont="1" applyBorder="1" applyAlignment="1" quotePrefix="1">
      <alignment horizontal="centerContinuous" vertical="center" wrapText="1"/>
    </xf>
    <xf numFmtId="0" fontId="87" fillId="0" borderId="0" xfId="0" applyFont="1" applyBorder="1" applyAlignment="1">
      <alignment horizontal="centerContinuous" vertical="center" wrapText="1"/>
    </xf>
    <xf numFmtId="0" fontId="88" fillId="0" borderId="0" xfId="0" applyFont="1" applyBorder="1" applyAlignment="1">
      <alignment horizontal="centerContinuous" vertical="center" wrapText="1"/>
    </xf>
    <xf numFmtId="0" fontId="88" fillId="0" borderId="0" xfId="0" applyFont="1" applyFill="1" applyBorder="1" applyAlignment="1">
      <alignment horizontal="centerContinuous" vertical="center" wrapText="1"/>
    </xf>
    <xf numFmtId="0" fontId="88" fillId="0" borderId="0" xfId="0" applyFont="1" applyBorder="1" applyAlignment="1" quotePrefix="1">
      <alignment horizontal="centerContinuous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173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9" fillId="0" borderId="0" xfId="0" applyFont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4" fillId="0" borderId="0" xfId="0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Continuous" vertical="center" wrapText="1"/>
      <protection/>
    </xf>
    <xf numFmtId="0" fontId="90" fillId="0" borderId="0" xfId="0" applyFont="1" applyBorder="1" applyAlignment="1">
      <alignment horizontal="centerContinuous" vertical="center" wrapText="1"/>
    </xf>
    <xf numFmtId="0" fontId="91" fillId="33" borderId="10" xfId="0" applyFont="1" applyFill="1" applyBorder="1" applyAlignment="1">
      <alignment horizontal="centerContinuous" vertical="center" wrapText="1"/>
    </xf>
    <xf numFmtId="0" fontId="92" fillId="33" borderId="10" xfId="0" applyFont="1" applyFill="1" applyBorder="1" applyAlignment="1">
      <alignment horizontal="centerContinuous" vertical="center" wrapText="1"/>
    </xf>
    <xf numFmtId="0" fontId="93" fillId="33" borderId="10" xfId="0" applyFont="1" applyFill="1" applyBorder="1" applyAlignment="1">
      <alignment horizontal="centerContinuous" vertical="center" wrapText="1"/>
    </xf>
    <xf numFmtId="0" fontId="94" fillId="33" borderId="10" xfId="0" applyFont="1" applyFill="1" applyBorder="1" applyAlignment="1">
      <alignment horizontal="centerContinuous" vertical="center" wrapText="1"/>
    </xf>
    <xf numFmtId="0" fontId="92" fillId="33" borderId="11" xfId="0" applyFont="1" applyFill="1" applyBorder="1" applyAlignment="1">
      <alignment horizontal="centerContinuous" vertical="center" wrapText="1"/>
    </xf>
    <xf numFmtId="0" fontId="95" fillId="33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3" fontId="10" fillId="32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Continuous" vertical="center" wrapText="1"/>
    </xf>
    <xf numFmtId="0" fontId="96" fillId="33" borderId="12" xfId="0" applyFont="1" applyFill="1" applyBorder="1" applyAlignment="1">
      <alignment horizontal="left"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98" fillId="0" borderId="0" xfId="0" applyNumberFormat="1" applyFont="1" applyAlignment="1">
      <alignment/>
    </xf>
    <xf numFmtId="3" fontId="16" fillId="0" borderId="23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3" fontId="16" fillId="0" borderId="25" xfId="0" applyNumberFormat="1" applyFont="1" applyBorder="1" applyAlignment="1">
      <alignment horizontal="center"/>
    </xf>
    <xf numFmtId="3" fontId="16" fillId="0" borderId="26" xfId="0" applyNumberFormat="1" applyFon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10" fillId="32" borderId="27" xfId="0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3" fontId="10" fillId="32" borderId="27" xfId="0" applyNumberFormat="1" applyFont="1" applyFill="1" applyBorder="1" applyAlignment="1">
      <alignment horizontal="center" vertical="center" wrapText="1"/>
    </xf>
    <xf numFmtId="3" fontId="10" fillId="32" borderId="27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Continuous" vertical="center" wrapText="1"/>
    </xf>
    <xf numFmtId="0" fontId="19" fillId="0" borderId="0" xfId="0" applyFont="1" applyAlignment="1">
      <alignment horizontal="centerContinuous" vertical="center" wrapText="1"/>
    </xf>
    <xf numFmtId="0" fontId="19" fillId="0" borderId="0" xfId="0" applyFont="1" applyAlignment="1">
      <alignment/>
    </xf>
    <xf numFmtId="0" fontId="5" fillId="32" borderId="27" xfId="0" applyFont="1" applyFill="1" applyBorder="1" applyAlignment="1">
      <alignment horizontal="center"/>
    </xf>
    <xf numFmtId="0" fontId="0" fillId="0" borderId="0" xfId="0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20" fillId="0" borderId="0" xfId="0" applyFont="1" applyAlignment="1">
      <alignment horizontal="centerContinuous" vertical="center" wrapText="1"/>
    </xf>
    <xf numFmtId="0" fontId="19" fillId="0" borderId="0" xfId="0" applyFont="1" applyAlignment="1">
      <alignment horizontal="centerContinuous"/>
    </xf>
    <xf numFmtId="173" fontId="16" fillId="0" borderId="24" xfId="0" applyNumberFormat="1" applyFont="1" applyBorder="1" applyAlignment="1">
      <alignment horizontal="center"/>
    </xf>
    <xf numFmtId="173" fontId="16" fillId="0" borderId="26" xfId="0" applyNumberFormat="1" applyFont="1" applyBorder="1" applyAlignment="1">
      <alignment horizontal="center"/>
    </xf>
    <xf numFmtId="173" fontId="16" fillId="0" borderId="29" xfId="0" applyNumberFormat="1" applyFont="1" applyBorder="1" applyAlignment="1">
      <alignment horizontal="center"/>
    </xf>
    <xf numFmtId="173" fontId="10" fillId="32" borderId="27" xfId="0" applyNumberFormat="1" applyFont="1" applyFill="1" applyBorder="1" applyAlignment="1">
      <alignment horizontal="center"/>
    </xf>
    <xf numFmtId="3" fontId="16" fillId="0" borderId="25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Continuous"/>
    </xf>
    <xf numFmtId="3" fontId="16" fillId="0" borderId="31" xfId="0" applyNumberFormat="1" applyFont="1" applyFill="1" applyBorder="1" applyAlignment="1">
      <alignment horizontal="centerContinuous"/>
    </xf>
    <xf numFmtId="3" fontId="16" fillId="0" borderId="32" xfId="0" applyNumberFormat="1" applyFont="1" applyFill="1" applyBorder="1" applyAlignment="1">
      <alignment horizontal="centerContinuous"/>
    </xf>
    <xf numFmtId="3" fontId="16" fillId="0" borderId="33" xfId="0" applyNumberFormat="1" applyFont="1" applyFill="1" applyBorder="1" applyAlignment="1">
      <alignment horizontal="centerContinuous"/>
    </xf>
    <xf numFmtId="3" fontId="16" fillId="0" borderId="34" xfId="0" applyNumberFormat="1" applyFont="1" applyFill="1" applyBorder="1" applyAlignment="1">
      <alignment horizontal="centerContinuous"/>
    </xf>
    <xf numFmtId="3" fontId="16" fillId="0" borderId="35" xfId="0" applyNumberFormat="1" applyFont="1" applyFill="1" applyBorder="1" applyAlignment="1">
      <alignment horizontal="centerContinuous"/>
    </xf>
    <xf numFmtId="3" fontId="10" fillId="32" borderId="36" xfId="0" applyNumberFormat="1" applyFont="1" applyFill="1" applyBorder="1" applyAlignment="1">
      <alignment horizontal="centerContinuous"/>
    </xf>
    <xf numFmtId="3" fontId="10" fillId="32" borderId="37" xfId="0" applyNumberFormat="1" applyFont="1" applyFill="1" applyBorder="1" applyAlignment="1">
      <alignment horizontal="centerContinuous"/>
    </xf>
    <xf numFmtId="0" fontId="16" fillId="0" borderId="38" xfId="0" applyFont="1" applyBorder="1" applyAlignment="1">
      <alignment horizontal="centerContinuous" vertical="center"/>
    </xf>
    <xf numFmtId="0" fontId="16" fillId="0" borderId="39" xfId="0" applyFont="1" applyBorder="1" applyAlignment="1">
      <alignment horizontal="centerContinuous" vertical="center"/>
    </xf>
    <xf numFmtId="0" fontId="16" fillId="0" borderId="31" xfId="0" applyFont="1" applyBorder="1" applyAlignment="1">
      <alignment horizontal="centerContinuous" vertical="center"/>
    </xf>
    <xf numFmtId="0" fontId="16" fillId="0" borderId="40" xfId="0" applyFont="1" applyBorder="1" applyAlignment="1">
      <alignment horizontal="centerContinuous" vertical="center"/>
    </xf>
    <xf numFmtId="0" fontId="16" fillId="0" borderId="41" xfId="0" applyFont="1" applyBorder="1" applyAlignment="1">
      <alignment horizontal="centerContinuous" vertical="center"/>
    </xf>
    <xf numFmtId="0" fontId="16" fillId="0" borderId="33" xfId="0" applyFont="1" applyBorder="1" applyAlignment="1">
      <alignment horizontal="centerContinuous" vertical="center"/>
    </xf>
    <xf numFmtId="3" fontId="10" fillId="32" borderId="36" xfId="0" applyNumberFormat="1" applyFont="1" applyFill="1" applyBorder="1" applyAlignment="1">
      <alignment horizontal="centerContinuous" vertical="center" wrapText="1"/>
    </xf>
    <xf numFmtId="3" fontId="16" fillId="0" borderId="25" xfId="0" applyNumberFormat="1" applyFont="1" applyFill="1" applyBorder="1" applyAlignment="1">
      <alignment horizontal="center" vertical="center"/>
    </xf>
    <xf numFmtId="3" fontId="16" fillId="0" borderId="42" xfId="0" applyNumberFormat="1" applyFont="1" applyFill="1" applyBorder="1" applyAlignment="1">
      <alignment horizontal="center" vertical="center"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33" xfId="0" applyFont="1" applyBorder="1" applyAlignment="1">
      <alignment/>
    </xf>
    <xf numFmtId="3" fontId="16" fillId="0" borderId="42" xfId="0" applyNumberFormat="1" applyFont="1" applyBorder="1" applyAlignment="1">
      <alignment horizontal="center"/>
    </xf>
    <xf numFmtId="3" fontId="16" fillId="0" borderId="29" xfId="0" applyNumberFormat="1" applyFont="1" applyBorder="1" applyAlignment="1">
      <alignment horizontal="center"/>
    </xf>
    <xf numFmtId="3" fontId="16" fillId="0" borderId="29" xfId="0" applyNumberFormat="1" applyFont="1" applyBorder="1" applyAlignment="1">
      <alignment horizontal="center" vertical="center"/>
    </xf>
    <xf numFmtId="0" fontId="16" fillId="0" borderId="43" xfId="0" applyFont="1" applyFill="1" applyBorder="1" applyAlignment="1">
      <alignment horizontal="centerContinuous" vertical="center"/>
    </xf>
    <xf numFmtId="0" fontId="16" fillId="0" borderId="44" xfId="0" applyFont="1" applyFill="1" applyBorder="1" applyAlignment="1">
      <alignment horizontal="centerContinuous" vertical="center"/>
    </xf>
    <xf numFmtId="0" fontId="16" fillId="0" borderId="45" xfId="0" applyFont="1" applyFill="1" applyBorder="1" applyAlignment="1">
      <alignment horizontal="centerContinuous" vertical="center"/>
    </xf>
    <xf numFmtId="0" fontId="16" fillId="0" borderId="46" xfId="0" applyFont="1" applyFill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/>
    </xf>
    <xf numFmtId="3" fontId="16" fillId="0" borderId="42" xfId="0" applyNumberFormat="1" applyFont="1" applyFill="1" applyBorder="1" applyAlignment="1">
      <alignment horizontal="centerContinuous" vertical="center"/>
    </xf>
    <xf numFmtId="3" fontId="16" fillId="0" borderId="23" xfId="0" applyNumberFormat="1" applyFont="1" applyBorder="1" applyAlignment="1">
      <alignment horizontal="centerContinuous" vertical="center"/>
    </xf>
    <xf numFmtId="3" fontId="16" fillId="0" borderId="25" xfId="0" applyNumberFormat="1" applyFont="1" applyBorder="1" applyAlignment="1">
      <alignment horizontal="centerContinuous" vertical="center"/>
    </xf>
    <xf numFmtId="3" fontId="16" fillId="0" borderId="25" xfId="0" applyNumberFormat="1" applyFont="1" applyFill="1" applyBorder="1" applyAlignment="1">
      <alignment horizontal="centerContinuous" vertical="center"/>
    </xf>
    <xf numFmtId="3" fontId="16" fillId="0" borderId="4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Continuous" vertical="center" wrapText="1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0" fillId="32" borderId="36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Continuous"/>
    </xf>
    <xf numFmtId="3" fontId="16" fillId="34" borderId="47" xfId="0" applyNumberFormat="1" applyFont="1" applyFill="1" applyBorder="1" applyAlignment="1">
      <alignment horizontal="center"/>
    </xf>
    <xf numFmtId="3" fontId="16" fillId="35" borderId="47" xfId="0" applyNumberFormat="1" applyFont="1" applyFill="1" applyBorder="1" applyAlignment="1" quotePrefix="1">
      <alignment horizontal="center"/>
    </xf>
    <xf numFmtId="3" fontId="10" fillId="35" borderId="47" xfId="0" applyNumberFormat="1" applyFont="1" applyFill="1" applyBorder="1" applyAlignment="1">
      <alignment horizontal="center"/>
    </xf>
    <xf numFmtId="173" fontId="10" fillId="35" borderId="48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horizontal="centerContinuous" vertical="center"/>
    </xf>
    <xf numFmtId="3" fontId="16" fillId="34" borderId="25" xfId="0" applyNumberFormat="1" applyFont="1" applyFill="1" applyBorder="1" applyAlignment="1">
      <alignment horizontal="center"/>
    </xf>
    <xf numFmtId="3" fontId="16" fillId="35" borderId="25" xfId="0" applyNumberFormat="1" applyFont="1" applyFill="1" applyBorder="1" applyAlignment="1" quotePrefix="1">
      <alignment horizontal="center"/>
    </xf>
    <xf numFmtId="3" fontId="10" fillId="35" borderId="25" xfId="0" applyNumberFormat="1" applyFont="1" applyFill="1" applyBorder="1" applyAlignment="1">
      <alignment horizontal="center"/>
    </xf>
    <xf numFmtId="173" fontId="10" fillId="35" borderId="49" xfId="0" applyNumberFormat="1" applyFont="1" applyFill="1" applyBorder="1" applyAlignment="1">
      <alignment horizontal="center"/>
    </xf>
    <xf numFmtId="3" fontId="16" fillId="0" borderId="25" xfId="0" applyNumberFormat="1" applyFont="1" applyFill="1" applyBorder="1" applyAlignment="1" quotePrefix="1">
      <alignment horizontal="center"/>
    </xf>
    <xf numFmtId="0" fontId="16" fillId="0" borderId="50" xfId="0" applyFont="1" applyBorder="1" applyAlignment="1">
      <alignment horizontal="centerContinuous" vertical="center"/>
    </xf>
    <xf numFmtId="3" fontId="16" fillId="0" borderId="50" xfId="0" applyNumberFormat="1" applyFont="1" applyFill="1" applyBorder="1" applyAlignment="1" quotePrefix="1">
      <alignment horizontal="center"/>
    </xf>
    <xf numFmtId="3" fontId="16" fillId="34" borderId="25" xfId="0" applyNumberFormat="1" applyFont="1" applyFill="1" applyBorder="1" applyAlignment="1" quotePrefix="1">
      <alignment horizontal="center"/>
    </xf>
    <xf numFmtId="0" fontId="21" fillId="0" borderId="51" xfId="0" applyFont="1" applyBorder="1" applyAlignment="1">
      <alignment horizontal="centerContinuous" vertical="center"/>
    </xf>
    <xf numFmtId="0" fontId="21" fillId="0" borderId="52" xfId="0" applyFont="1" applyBorder="1" applyAlignment="1">
      <alignment horizontal="centerContinuous" vertical="center"/>
    </xf>
    <xf numFmtId="0" fontId="21" fillId="0" borderId="53" xfId="0" applyFont="1" applyBorder="1" applyAlignment="1">
      <alignment horizontal="centerContinuous" vertical="center"/>
    </xf>
    <xf numFmtId="3" fontId="10" fillId="35" borderId="50" xfId="0" applyNumberFormat="1" applyFont="1" applyFill="1" applyBorder="1" applyAlignment="1">
      <alignment horizontal="center"/>
    </xf>
    <xf numFmtId="173" fontId="10" fillId="35" borderId="54" xfId="0" applyNumberFormat="1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Eventos según el tipo de Acción</a:t>
            </a:r>
          </a:p>
        </c:rich>
      </c:tx>
      <c:layout>
        <c:manualLayout>
          <c:xMode val="factor"/>
          <c:yMode val="factor"/>
          <c:x val="0.06925"/>
          <c:y val="-0.002"/>
        </c:manualLayout>
      </c:layout>
      <c:spPr>
        <a:noFill/>
        <a:ln w="3175">
          <a:noFill/>
        </a:ln>
      </c:spPr>
    </c:title>
    <c:view3D>
      <c:rotX val="5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5"/>
          <c:y val="0.14325"/>
          <c:w val="0.611"/>
          <c:h val="0.7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'2010'!$W$12:$W$17</c:f>
              <c:strCache/>
            </c:strRef>
          </c:cat>
          <c:val>
            <c:numRef>
              <c:f>'2010'!$X$12:$X$17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Beneficiarios en eventos de capacitación según Tipo de Operador </a:t>
            </a:r>
          </a:p>
        </c:rich>
      </c:tx>
      <c:layout>
        <c:manualLayout>
          <c:xMode val="factor"/>
          <c:yMode val="factor"/>
          <c:x val="0.038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83"/>
          <c:w val="0.978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'2010'!$A$114:$C$136</c:f>
              <c:multiLvlStrCache/>
            </c:multiLvlStrRef>
          </c:cat>
          <c:val>
            <c:numRef>
              <c:f>'2010'!$P$114:$P$136</c:f>
              <c:numCache/>
            </c:numRef>
          </c:val>
        </c:ser>
        <c:gapWidth val="60"/>
        <c:axId val="4250274"/>
        <c:axId val="38252467"/>
      </c:barChart>
      <c:catAx>
        <c:axId val="425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52467"/>
        <c:crosses val="autoZero"/>
        <c:auto val="1"/>
        <c:lblOffset val="100"/>
        <c:tickLblSkip val="1"/>
        <c:noMultiLvlLbl val="0"/>
      </c:catAx>
      <c:valAx>
        <c:axId val="38252467"/>
        <c:scaling>
          <c:orientation val="minMax"/>
        </c:scaling>
        <c:axPos val="l"/>
        <c:delete val="1"/>
        <c:majorTickMark val="out"/>
        <c:minorTickMark val="none"/>
        <c:tickLblPos val="nextTo"/>
        <c:crossAx val="4250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beneficiarios según edades</a:t>
            </a:r>
          </a:p>
        </c:rich>
      </c:tx>
      <c:layout>
        <c:manualLayout>
          <c:xMode val="factor"/>
          <c:yMode val="factor"/>
          <c:x val="-0.03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175"/>
          <c:y val="0.225"/>
          <c:w val="0.49075"/>
          <c:h val="0.65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'2010'!$U$118:$U$122</c:f>
              <c:strCache/>
            </c:strRef>
          </c:cat>
          <c:val>
            <c:numRef>
              <c:f>'2010'!$Y$118:$Y$122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Eventos realizados según Tipo de Acción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19"/>
          <c:w val="0.9527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'2010'!$C$9</c:f>
              <c:strCache>
                <c:ptCount val="1"/>
                <c:pt idx="0">
                  <c:v>Capacitación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'2010'!$A$10:$A$21</c:f>
              <c:strCache/>
            </c:strRef>
          </c:cat>
          <c:val>
            <c:numRef>
              <c:f>'2010'!$C$10:$C$21</c:f>
              <c:numCache/>
            </c:numRef>
          </c:val>
          <c:smooth val="0"/>
        </c:ser>
        <c:ser>
          <c:idx val="1"/>
          <c:order val="1"/>
          <c:tx>
            <c:strRef>
              <c:f>'2010'!$D$9</c:f>
              <c:strCache>
                <c:ptCount val="1"/>
                <c:pt idx="0">
                  <c:v>Participación Social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'2010'!$A$10:$A$21</c:f>
              <c:strCache/>
            </c:strRef>
          </c:cat>
          <c:val>
            <c:numRef>
              <c:f>'2010'!$D$10:$D$21</c:f>
              <c:numCache/>
            </c:numRef>
          </c:val>
          <c:smooth val="0"/>
        </c:ser>
        <c:ser>
          <c:idx val="2"/>
          <c:order val="2"/>
          <c:tx>
            <c:strRef>
              <c:f>'2010'!$E$9</c:f>
              <c:strCache>
                <c:ptCount val="1"/>
                <c:pt idx="0">
                  <c:v>Difusión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'2010'!$A$10:$A$21</c:f>
              <c:strCache/>
            </c:strRef>
          </c:cat>
          <c:val>
            <c:numRef>
              <c:f>'2010'!$E$10:$E$21</c:f>
              <c:numCache/>
            </c:numRef>
          </c:val>
          <c:smooth val="0"/>
        </c:ser>
        <c:ser>
          <c:idx val="3"/>
          <c:order val="3"/>
          <c:tx>
            <c:strRef>
              <c:f>'2010'!$F$9</c:f>
              <c:strCache>
                <c:ptCount val="1"/>
                <c:pt idx="0">
                  <c:v>Advocasy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'2010'!$A$10:$A$21</c:f>
              <c:strCache/>
            </c:strRef>
          </c:cat>
          <c:val>
            <c:numRef>
              <c:f>'2010'!$F$10:$F$21</c:f>
              <c:numCache/>
            </c:numRef>
          </c:val>
          <c:smooth val="0"/>
        </c:ser>
        <c:ser>
          <c:idx val="4"/>
          <c:order val="4"/>
          <c:tx>
            <c:strRef>
              <c:f>'2010'!$G$9</c:f>
              <c:strCache>
                <c:ptCount val="1"/>
                <c:pt idx="0">
                  <c:v>Concertación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'2010'!$A$10:$A$21</c:f>
              <c:strCache/>
            </c:strRef>
          </c:cat>
          <c:val>
            <c:numRef>
              <c:f>'2010'!$G$10:$G$21</c:f>
              <c:numCache/>
            </c:numRef>
          </c:val>
          <c:smooth val="0"/>
        </c:ser>
        <c:marker val="1"/>
        <c:axId val="8727884"/>
        <c:axId val="11442093"/>
      </c:lineChart>
      <c:catAx>
        <c:axId val="8727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442093"/>
        <c:crosses val="autoZero"/>
        <c:auto val="1"/>
        <c:lblOffset val="100"/>
        <c:tickLblSkip val="1"/>
        <c:noMultiLvlLbl val="0"/>
      </c:catAx>
      <c:valAx>
        <c:axId val="1144209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8727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75"/>
          <c:y val="0.889"/>
          <c:w val="0.814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Eventos de Advocasy Realizados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15"/>
          <c:y val="0.18625"/>
          <c:w val="0.45125"/>
          <c:h val="0.60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'2010'!$A$81:$A$91</c:f>
              <c:strCache/>
            </c:strRef>
          </c:cat>
          <c:val>
            <c:numRef>
              <c:f>'2010'!$Q$81:$Q$91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Eventos de Concertación Realizado</a:t>
            </a:r>
          </a:p>
        </c:rich>
      </c:tx>
      <c:layout>
        <c:manualLayout>
          <c:xMode val="factor"/>
          <c:yMode val="factor"/>
          <c:x val="-0.015"/>
          <c:y val="-0.0155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25"/>
          <c:y val="0.2875"/>
          <c:w val="0.73725"/>
          <c:h val="0.63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6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'2010'!$A$98:$A$103</c:f>
              <c:strCache/>
            </c:strRef>
          </c:cat>
          <c:val>
            <c:numRef>
              <c:f>'2010'!$Q$98:$Q$103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chart" Target="/xl/charts/chart4.xml" /><Relationship Id="rId6" Type="http://schemas.openxmlformats.org/officeDocument/2006/relationships/image" Target="../media/image2.png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333375</xdr:colOff>
      <xdr:row>5</xdr:row>
      <xdr:rowOff>76200</xdr:rowOff>
    </xdr:from>
    <xdr:to>
      <xdr:col>29</xdr:col>
      <xdr:colOff>504825</xdr:colOff>
      <xdr:row>22</xdr:row>
      <xdr:rowOff>371475</xdr:rowOff>
    </xdr:to>
    <xdr:graphicFrame>
      <xdr:nvGraphicFramePr>
        <xdr:cNvPr id="1" name="Chart 5"/>
        <xdr:cNvGraphicFramePr/>
      </xdr:nvGraphicFramePr>
      <xdr:xfrm>
        <a:off x="13401675" y="2143125"/>
        <a:ext cx="48958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66675</xdr:colOff>
      <xdr:row>138</xdr:row>
      <xdr:rowOff>95250</xdr:rowOff>
    </xdr:from>
    <xdr:to>
      <xdr:col>17</xdr:col>
      <xdr:colOff>0</xdr:colOff>
      <xdr:row>163</xdr:row>
      <xdr:rowOff>142875</xdr:rowOff>
    </xdr:to>
    <xdr:graphicFrame>
      <xdr:nvGraphicFramePr>
        <xdr:cNvPr id="2" name="Chart 6"/>
        <xdr:cNvGraphicFramePr/>
      </xdr:nvGraphicFramePr>
      <xdr:xfrm>
        <a:off x="66675" y="40795575"/>
        <a:ext cx="106394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19</xdr:col>
      <xdr:colOff>219075</xdr:colOff>
      <xdr:row>138</xdr:row>
      <xdr:rowOff>38100</xdr:rowOff>
    </xdr:from>
    <xdr:to>
      <xdr:col>27</xdr:col>
      <xdr:colOff>419100</xdr:colOff>
      <xdr:row>161</xdr:row>
      <xdr:rowOff>38100</xdr:rowOff>
    </xdr:to>
    <xdr:graphicFrame>
      <xdr:nvGraphicFramePr>
        <xdr:cNvPr id="3" name="Chart 7"/>
        <xdr:cNvGraphicFramePr/>
      </xdr:nvGraphicFramePr>
      <xdr:xfrm>
        <a:off x="12106275" y="40738425"/>
        <a:ext cx="49244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9525</xdr:colOff>
      <xdr:row>0</xdr:row>
      <xdr:rowOff>57150</xdr:rowOff>
    </xdr:from>
    <xdr:to>
      <xdr:col>10</xdr:col>
      <xdr:colOff>0</xdr:colOff>
      <xdr:row>0</xdr:row>
      <xdr:rowOff>438150</xdr:rowOff>
    </xdr:to>
    <xdr:pic>
      <xdr:nvPicPr>
        <xdr:cNvPr id="4" name="Picture 28" descr="Gráfic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7150"/>
          <a:ext cx="6524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6</xdr:row>
      <xdr:rowOff>209550</xdr:rowOff>
    </xdr:from>
    <xdr:to>
      <xdr:col>20</xdr:col>
      <xdr:colOff>438150</xdr:colOff>
      <xdr:row>22</xdr:row>
      <xdr:rowOff>171450</xdr:rowOff>
    </xdr:to>
    <xdr:graphicFrame>
      <xdr:nvGraphicFramePr>
        <xdr:cNvPr id="5" name="9 Gráfico"/>
        <xdr:cNvGraphicFramePr/>
      </xdr:nvGraphicFramePr>
      <xdr:xfrm>
        <a:off x="5114925" y="2581275"/>
        <a:ext cx="7800975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419100</xdr:colOff>
      <xdr:row>116</xdr:row>
      <xdr:rowOff>200025</xdr:rowOff>
    </xdr:from>
    <xdr:to>
      <xdr:col>19</xdr:col>
      <xdr:colOff>95250</xdr:colOff>
      <xdr:row>122</xdr:row>
      <xdr:rowOff>38100</xdr:rowOff>
    </xdr:to>
    <xdr:sp>
      <xdr:nvSpPr>
        <xdr:cNvPr id="6" name="10 Flecha a la derecha con muesca"/>
        <xdr:cNvSpPr>
          <a:spLocks/>
        </xdr:cNvSpPr>
      </xdr:nvSpPr>
      <xdr:spPr>
        <a:xfrm>
          <a:off x="11125200" y="35061525"/>
          <a:ext cx="857250" cy="1438275"/>
        </a:xfrm>
        <a:prstGeom prst="notchedRightArrow">
          <a:avLst>
            <a:gd name="adj" fmla="val 0"/>
          </a:avLst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25</xdr:col>
      <xdr:colOff>123825</xdr:colOff>
      <xdr:row>107</xdr:row>
      <xdr:rowOff>247650</xdr:rowOff>
    </xdr:from>
    <xdr:to>
      <xdr:col>31</xdr:col>
      <xdr:colOff>47625</xdr:colOff>
      <xdr:row>116</xdr:row>
      <xdr:rowOff>9525</xdr:rowOff>
    </xdr:to>
    <xdr:pic>
      <xdr:nvPicPr>
        <xdr:cNvPr id="7" name="Picture 17" descr="Mármol blanc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54325" y="32508825"/>
          <a:ext cx="28765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77</xdr:row>
      <xdr:rowOff>76200</xdr:rowOff>
    </xdr:from>
    <xdr:to>
      <xdr:col>29</xdr:col>
      <xdr:colOff>409575</xdr:colOff>
      <xdr:row>93</xdr:row>
      <xdr:rowOff>104775</xdr:rowOff>
    </xdr:to>
    <xdr:graphicFrame>
      <xdr:nvGraphicFramePr>
        <xdr:cNvPr id="8" name="9 Gráfico"/>
        <xdr:cNvGraphicFramePr/>
      </xdr:nvGraphicFramePr>
      <xdr:xfrm>
        <a:off x="11715750" y="23079075"/>
        <a:ext cx="6486525" cy="4886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304800</xdr:colOff>
      <xdr:row>93</xdr:row>
      <xdr:rowOff>95250</xdr:rowOff>
    </xdr:from>
    <xdr:to>
      <xdr:col>29</xdr:col>
      <xdr:colOff>161925</xdr:colOff>
      <xdr:row>104</xdr:row>
      <xdr:rowOff>323850</xdr:rowOff>
    </xdr:to>
    <xdr:graphicFrame>
      <xdr:nvGraphicFramePr>
        <xdr:cNvPr id="9" name="14 Gráfico"/>
        <xdr:cNvGraphicFramePr/>
      </xdr:nvGraphicFramePr>
      <xdr:xfrm>
        <a:off x="12192000" y="27955875"/>
        <a:ext cx="5762625" cy="3752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M165"/>
  <sheetViews>
    <sheetView showGridLines="0" tabSelected="1" view="pageBreakPreview" zoomScale="83" zoomScaleNormal="89" zoomScaleSheetLayoutView="83" zoomScalePageLayoutView="0" workbookViewId="0" topLeftCell="A1">
      <selection activeCell="E4" sqref="E4"/>
    </sheetView>
  </sheetViews>
  <sheetFormatPr defaultColWidth="11.421875" defaultRowHeight="12.75"/>
  <cols>
    <col min="1" max="1" width="11.8515625" style="0" customWidth="1"/>
    <col min="2" max="4" width="11.00390625" style="0" customWidth="1"/>
    <col min="5" max="15" width="8.8515625" style="0" customWidth="1"/>
    <col min="16" max="16" width="9.421875" style="0" customWidth="1"/>
    <col min="17" max="30" width="8.8515625" style="0" customWidth="1"/>
    <col min="31" max="31" width="0" style="0" hidden="1" customWidth="1"/>
  </cols>
  <sheetData>
    <row r="1" ht="44.25" customHeight="1"/>
    <row r="2" spans="1:30" ht="29.25" customHeight="1">
      <c r="A2" s="48" t="s">
        <v>38</v>
      </c>
      <c r="B2" s="15"/>
      <c r="C2" s="14"/>
      <c r="D2" s="15"/>
      <c r="E2" s="15"/>
      <c r="F2" s="14"/>
      <c r="G2" s="14"/>
      <c r="H2" s="15"/>
      <c r="I2" s="14"/>
      <c r="J2" s="15"/>
      <c r="K2" s="15"/>
      <c r="L2" s="14"/>
      <c r="M2" s="14"/>
      <c r="N2" s="14"/>
      <c r="O2" s="14"/>
      <c r="P2" s="15"/>
      <c r="Q2" s="14"/>
      <c r="R2" s="16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21.75" customHeight="1">
      <c r="A3" s="14" t="s">
        <v>124</v>
      </c>
      <c r="B3" s="15"/>
      <c r="C3" s="6"/>
      <c r="D3" s="8"/>
      <c r="E3" s="9"/>
      <c r="F3" s="6"/>
      <c r="G3" s="6"/>
      <c r="H3" s="10"/>
      <c r="I3" s="6"/>
      <c r="J3" s="11"/>
      <c r="K3" s="11"/>
      <c r="L3" s="6"/>
      <c r="M3" s="6"/>
      <c r="N3" s="6"/>
      <c r="O3" s="6"/>
      <c r="P3" s="7"/>
      <c r="Q3" s="6"/>
      <c r="R3" s="12"/>
      <c r="S3" s="6"/>
      <c r="T3" s="13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39.75" customHeight="1">
      <c r="A4" s="14"/>
      <c r="B4" s="15"/>
      <c r="C4" s="6"/>
      <c r="D4" s="8"/>
      <c r="E4" s="9"/>
      <c r="F4" s="6"/>
      <c r="G4" s="6"/>
      <c r="H4" s="10"/>
      <c r="I4" s="6"/>
      <c r="J4" s="11"/>
      <c r="K4" s="11"/>
      <c r="L4" s="6"/>
      <c r="M4" s="6"/>
      <c r="N4" s="6"/>
      <c r="O4" s="6"/>
      <c r="P4" s="7"/>
      <c r="Q4" s="6"/>
      <c r="R4" s="12"/>
      <c r="S4" s="6"/>
      <c r="T4" s="13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7.75" customHeight="1">
      <c r="A5" s="71" t="s">
        <v>51</v>
      </c>
      <c r="B5" s="49"/>
      <c r="C5" s="50"/>
      <c r="D5" s="50"/>
      <c r="E5" s="50"/>
      <c r="F5" s="50"/>
      <c r="G5" s="51"/>
      <c r="H5" s="50"/>
      <c r="I5" s="5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3"/>
    </row>
    <row r="6" spans="1:30" ht="24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6.5">
      <c r="A7" s="70" t="s">
        <v>47</v>
      </c>
      <c r="B7" s="18"/>
      <c r="C7" s="19"/>
      <c r="D7" s="19"/>
      <c r="E7" s="19"/>
      <c r="F7" s="92"/>
      <c r="G7" s="9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0.5" customHeight="1">
      <c r="A8" s="2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51.75" customHeight="1">
      <c r="A9" s="55" t="s">
        <v>0</v>
      </c>
      <c r="B9" s="55" t="s">
        <v>1</v>
      </c>
      <c r="C9" s="55" t="s">
        <v>12</v>
      </c>
      <c r="D9" s="55" t="s">
        <v>39</v>
      </c>
      <c r="E9" s="55" t="s">
        <v>14</v>
      </c>
      <c r="F9" s="101" t="s">
        <v>60</v>
      </c>
      <c r="G9" s="101" t="s">
        <v>61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0.25" customHeight="1">
      <c r="A10" s="56" t="s">
        <v>15</v>
      </c>
      <c r="B10" s="57">
        <f>SUM(C10:G10)</f>
        <v>667</v>
      </c>
      <c r="C10" s="58">
        <v>129</v>
      </c>
      <c r="D10" s="58">
        <v>81</v>
      </c>
      <c r="E10" s="58">
        <v>234</v>
      </c>
      <c r="F10" s="58">
        <v>83</v>
      </c>
      <c r="G10" s="59">
        <v>140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73"/>
      <c r="X10" s="73"/>
      <c r="Y10" s="17"/>
      <c r="Z10" s="17"/>
      <c r="AA10" s="17"/>
      <c r="AB10" s="17"/>
      <c r="AC10" s="17"/>
      <c r="AD10" s="17"/>
    </row>
    <row r="11" spans="1:30" ht="20.25" customHeight="1">
      <c r="A11" s="60" t="s">
        <v>2</v>
      </c>
      <c r="B11" s="61">
        <f aca="true" t="shared" si="0" ref="B11:B21">SUM(C11:G11)</f>
        <v>832</v>
      </c>
      <c r="C11" s="62">
        <v>189</v>
      </c>
      <c r="D11" s="62">
        <v>110</v>
      </c>
      <c r="E11" s="62">
        <v>291</v>
      </c>
      <c r="F11" s="62">
        <v>77</v>
      </c>
      <c r="G11" s="63">
        <v>165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73"/>
      <c r="X11" s="73"/>
      <c r="Y11" s="17"/>
      <c r="Z11" s="17"/>
      <c r="AA11" s="17"/>
      <c r="AB11" s="17"/>
      <c r="AC11" s="17"/>
      <c r="AD11" s="17"/>
    </row>
    <row r="12" spans="1:30" ht="20.25" customHeight="1">
      <c r="A12" s="60" t="s">
        <v>3</v>
      </c>
      <c r="B12" s="61">
        <f t="shared" si="0"/>
        <v>1636</v>
      </c>
      <c r="C12" s="62">
        <v>481</v>
      </c>
      <c r="D12" s="62">
        <v>368</v>
      </c>
      <c r="E12" s="62">
        <v>566</v>
      </c>
      <c r="F12" s="62">
        <v>93</v>
      </c>
      <c r="G12" s="63">
        <v>128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73" t="s">
        <v>12</v>
      </c>
      <c r="X12" s="74">
        <f>+C22</f>
        <v>6566</v>
      </c>
      <c r="Y12" s="17"/>
      <c r="Z12" s="17"/>
      <c r="AA12" s="17"/>
      <c r="AB12" s="17"/>
      <c r="AC12" s="17"/>
      <c r="AD12" s="17"/>
    </row>
    <row r="13" spans="1:30" ht="20.25" customHeight="1">
      <c r="A13" s="60" t="s">
        <v>4</v>
      </c>
      <c r="B13" s="61">
        <f t="shared" si="0"/>
        <v>1132</v>
      </c>
      <c r="C13" s="62">
        <v>471</v>
      </c>
      <c r="D13" s="62">
        <v>127</v>
      </c>
      <c r="E13" s="62">
        <v>302</v>
      </c>
      <c r="F13" s="62">
        <v>91</v>
      </c>
      <c r="G13" s="63">
        <v>141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73"/>
      <c r="X13" s="73"/>
      <c r="Y13" s="17"/>
      <c r="Z13" s="17"/>
      <c r="AA13" s="17"/>
      <c r="AB13" s="17"/>
      <c r="AC13" s="17"/>
      <c r="AD13" s="17"/>
    </row>
    <row r="14" spans="1:30" ht="20.25" customHeight="1">
      <c r="A14" s="60" t="s">
        <v>5</v>
      </c>
      <c r="B14" s="61">
        <f t="shared" si="0"/>
        <v>1406</v>
      </c>
      <c r="C14" s="62">
        <v>578</v>
      </c>
      <c r="D14" s="62">
        <v>189</v>
      </c>
      <c r="E14" s="62">
        <v>365</v>
      </c>
      <c r="F14" s="62">
        <v>113</v>
      </c>
      <c r="G14" s="63">
        <v>161</v>
      </c>
      <c r="H14" s="17"/>
      <c r="I14" s="17"/>
      <c r="J14" s="17"/>
      <c r="K14" s="17"/>
      <c r="L14" s="17"/>
      <c r="M14" s="17"/>
      <c r="N14" s="17"/>
      <c r="O14" s="21"/>
      <c r="P14" s="21"/>
      <c r="Q14" s="17"/>
      <c r="R14" s="17"/>
      <c r="S14" s="17"/>
      <c r="T14" s="17"/>
      <c r="U14" s="17"/>
      <c r="V14" s="17"/>
      <c r="W14" s="73" t="s">
        <v>13</v>
      </c>
      <c r="X14" s="74">
        <f>+D22</f>
        <v>2544</v>
      </c>
      <c r="Y14" s="17"/>
      <c r="Z14" s="17"/>
      <c r="AA14" s="17"/>
      <c r="AB14" s="17"/>
      <c r="AC14" s="17"/>
      <c r="AD14" s="17"/>
    </row>
    <row r="15" spans="1:30" ht="20.25" customHeight="1">
      <c r="A15" s="60" t="s">
        <v>6</v>
      </c>
      <c r="B15" s="61">
        <f t="shared" si="0"/>
        <v>1545</v>
      </c>
      <c r="C15" s="62">
        <v>672</v>
      </c>
      <c r="D15" s="62">
        <v>261</v>
      </c>
      <c r="E15" s="62">
        <v>349</v>
      </c>
      <c r="F15" s="62">
        <v>94</v>
      </c>
      <c r="G15" s="63">
        <v>169</v>
      </c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22"/>
      <c r="S15" s="22"/>
      <c r="T15" s="17"/>
      <c r="U15" s="17"/>
      <c r="V15" s="17"/>
      <c r="W15" s="73" t="s">
        <v>14</v>
      </c>
      <c r="X15" s="74">
        <f>+E22</f>
        <v>4877</v>
      </c>
      <c r="Y15" s="17"/>
      <c r="Z15" s="17"/>
      <c r="AA15" s="17"/>
      <c r="AB15" s="17"/>
      <c r="AC15" s="17"/>
      <c r="AD15" s="17"/>
    </row>
    <row r="16" spans="1:30" ht="20.25" customHeight="1">
      <c r="A16" s="60" t="s">
        <v>7</v>
      </c>
      <c r="B16" s="61">
        <f t="shared" si="0"/>
        <v>1499</v>
      </c>
      <c r="C16" s="62">
        <v>648</v>
      </c>
      <c r="D16" s="62">
        <v>170</v>
      </c>
      <c r="E16" s="62">
        <v>385</v>
      </c>
      <c r="F16" s="62">
        <v>121</v>
      </c>
      <c r="G16" s="63">
        <v>175</v>
      </c>
      <c r="H16" s="17"/>
      <c r="I16" s="17"/>
      <c r="J16" s="17"/>
      <c r="K16" s="17"/>
      <c r="L16" s="17"/>
      <c r="M16" s="17"/>
      <c r="N16" s="17"/>
      <c r="O16" s="17"/>
      <c r="P16" s="17"/>
      <c r="Q16" s="22"/>
      <c r="R16" s="22"/>
      <c r="S16" s="22"/>
      <c r="T16" s="17"/>
      <c r="U16" s="17"/>
      <c r="V16" s="17"/>
      <c r="W16" s="73" t="s">
        <v>60</v>
      </c>
      <c r="X16" s="74">
        <f>F22</f>
        <v>1099</v>
      </c>
      <c r="Y16" s="17"/>
      <c r="Z16" s="17"/>
      <c r="AA16" s="17"/>
      <c r="AB16" s="17"/>
      <c r="AC16" s="17"/>
      <c r="AD16" s="17"/>
    </row>
    <row r="17" spans="1:30" ht="20.25" customHeight="1">
      <c r="A17" s="60" t="s">
        <v>8</v>
      </c>
      <c r="B17" s="61">
        <f t="shared" si="0"/>
        <v>1560</v>
      </c>
      <c r="C17" s="62">
        <v>626</v>
      </c>
      <c r="D17" s="62">
        <v>186</v>
      </c>
      <c r="E17" s="62">
        <v>467</v>
      </c>
      <c r="F17" s="62">
        <v>98</v>
      </c>
      <c r="G17" s="63">
        <v>183</v>
      </c>
      <c r="H17" s="17"/>
      <c r="I17" s="17"/>
      <c r="J17" s="17"/>
      <c r="K17" s="17"/>
      <c r="L17" s="17"/>
      <c r="M17" s="17"/>
      <c r="N17" s="17"/>
      <c r="O17" s="17"/>
      <c r="P17" s="17"/>
      <c r="Q17" s="22"/>
      <c r="R17" s="22"/>
      <c r="S17" s="22"/>
      <c r="T17" s="17"/>
      <c r="U17" s="17"/>
      <c r="V17" s="17"/>
      <c r="W17" s="73" t="s">
        <v>61</v>
      </c>
      <c r="X17" s="74">
        <f>G22</f>
        <v>1929</v>
      </c>
      <c r="Y17" s="17"/>
      <c r="Z17" s="17"/>
      <c r="AA17" s="17"/>
      <c r="AB17" s="17"/>
      <c r="AC17" s="17"/>
      <c r="AD17" s="17"/>
    </row>
    <row r="18" spans="1:30" ht="20.25" customHeight="1">
      <c r="A18" s="60" t="s">
        <v>16</v>
      </c>
      <c r="B18" s="61">
        <f t="shared" si="0"/>
        <v>1685</v>
      </c>
      <c r="C18" s="62">
        <v>790</v>
      </c>
      <c r="D18" s="62">
        <v>266</v>
      </c>
      <c r="E18" s="62">
        <v>383</v>
      </c>
      <c r="F18" s="62">
        <v>83</v>
      </c>
      <c r="G18" s="63">
        <v>163</v>
      </c>
      <c r="H18" s="17"/>
      <c r="I18" s="17"/>
      <c r="J18" s="17"/>
      <c r="K18" s="17"/>
      <c r="L18" s="17"/>
      <c r="M18" s="17"/>
      <c r="N18" s="17"/>
      <c r="O18" s="17"/>
      <c r="P18" s="17"/>
      <c r="Q18" s="22"/>
      <c r="R18" s="22"/>
      <c r="S18" s="22"/>
      <c r="T18" s="17"/>
      <c r="U18" s="17"/>
      <c r="V18" s="17"/>
      <c r="W18" s="73"/>
      <c r="X18" s="73"/>
      <c r="Y18" s="17"/>
      <c r="Z18" s="17"/>
      <c r="AA18" s="17"/>
      <c r="AB18" s="17"/>
      <c r="AC18" s="17"/>
      <c r="AD18" s="17"/>
    </row>
    <row r="19" spans="1:30" ht="20.25" customHeight="1">
      <c r="A19" s="60" t="s">
        <v>9</v>
      </c>
      <c r="B19" s="61">
        <f t="shared" si="0"/>
        <v>1619</v>
      </c>
      <c r="C19" s="62">
        <v>774</v>
      </c>
      <c r="D19" s="62">
        <v>200</v>
      </c>
      <c r="E19" s="62">
        <v>362</v>
      </c>
      <c r="F19" s="62">
        <v>101</v>
      </c>
      <c r="G19" s="63">
        <v>182</v>
      </c>
      <c r="H19" s="17"/>
      <c r="I19" s="17"/>
      <c r="J19" s="17"/>
      <c r="K19" s="17"/>
      <c r="L19" s="17"/>
      <c r="M19" s="17"/>
      <c r="N19" s="17"/>
      <c r="O19" s="17"/>
      <c r="P19" s="17"/>
      <c r="Q19" s="22"/>
      <c r="R19" s="22"/>
      <c r="S19" s="22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20.25" customHeight="1">
      <c r="A20" s="60" t="s">
        <v>10</v>
      </c>
      <c r="B20" s="61">
        <f t="shared" si="0"/>
        <v>2361</v>
      </c>
      <c r="C20" s="62">
        <v>801</v>
      </c>
      <c r="D20" s="62">
        <v>429</v>
      </c>
      <c r="E20" s="62">
        <v>857</v>
      </c>
      <c r="F20" s="62">
        <v>75</v>
      </c>
      <c r="G20" s="63">
        <v>199</v>
      </c>
      <c r="H20" s="17"/>
      <c r="I20" s="17"/>
      <c r="J20" s="17"/>
      <c r="K20" s="17"/>
      <c r="L20" s="17"/>
      <c r="M20" s="17"/>
      <c r="N20" s="17"/>
      <c r="O20" s="17"/>
      <c r="P20" s="17"/>
      <c r="Q20" s="22"/>
      <c r="R20" s="22"/>
      <c r="S20" s="22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20.25" customHeight="1">
      <c r="A21" s="64" t="s">
        <v>11</v>
      </c>
      <c r="B21" s="65">
        <f t="shared" si="0"/>
        <v>1073</v>
      </c>
      <c r="C21" s="66">
        <v>407</v>
      </c>
      <c r="D21" s="66">
        <v>157</v>
      </c>
      <c r="E21" s="66">
        <v>316</v>
      </c>
      <c r="F21" s="66">
        <v>70</v>
      </c>
      <c r="G21" s="67">
        <v>123</v>
      </c>
      <c r="H21" s="17"/>
      <c r="I21" s="17"/>
      <c r="J21" s="17"/>
      <c r="K21" s="17"/>
      <c r="L21" s="17"/>
      <c r="M21" s="17"/>
      <c r="N21" s="17"/>
      <c r="O21" s="17"/>
      <c r="P21" s="17"/>
      <c r="Q21" s="22"/>
      <c r="R21" s="72"/>
      <c r="S21" s="72"/>
      <c r="T21" s="72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25.5" customHeight="1">
      <c r="A22" s="68" t="s">
        <v>1</v>
      </c>
      <c r="B22" s="69">
        <f aca="true" t="shared" si="1" ref="B22:G22">SUM(B10:B21)</f>
        <v>17015</v>
      </c>
      <c r="C22" s="69">
        <f t="shared" si="1"/>
        <v>6566</v>
      </c>
      <c r="D22" s="69">
        <f t="shared" si="1"/>
        <v>2544</v>
      </c>
      <c r="E22" s="69">
        <f t="shared" si="1"/>
        <v>4877</v>
      </c>
      <c r="F22" s="69">
        <f t="shared" si="1"/>
        <v>1099</v>
      </c>
      <c r="G22" s="69">
        <f t="shared" si="1"/>
        <v>1929</v>
      </c>
      <c r="H22" s="17"/>
      <c r="I22" s="17"/>
      <c r="J22" s="17"/>
      <c r="K22" s="17"/>
      <c r="L22" s="17"/>
      <c r="M22" s="17"/>
      <c r="N22" s="17"/>
      <c r="O22" s="17"/>
      <c r="P22" s="17"/>
      <c r="Q22" s="22"/>
      <c r="T22" s="72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8" customHeight="1">
      <c r="A23" s="24"/>
      <c r="B23" s="25"/>
      <c r="C23" s="32"/>
      <c r="D23" s="32"/>
      <c r="E23" s="32"/>
      <c r="F23" s="32"/>
      <c r="G23" s="32"/>
      <c r="H23" s="17"/>
      <c r="I23" s="17"/>
      <c r="J23" s="17"/>
      <c r="K23" s="17"/>
      <c r="L23" s="17"/>
      <c r="M23" s="17"/>
      <c r="N23" s="17"/>
      <c r="O23" s="17"/>
      <c r="P23" s="17"/>
      <c r="Q23" s="22"/>
      <c r="T23" s="72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26.25" customHeight="1">
      <c r="A24" s="79" t="s">
        <v>50</v>
      </c>
      <c r="B24" s="39"/>
      <c r="C24" s="39"/>
      <c r="D24" s="39"/>
      <c r="E24" s="39"/>
      <c r="F24" s="39"/>
      <c r="G24" s="39"/>
      <c r="H24" s="39"/>
      <c r="I24" s="39"/>
      <c r="J24" s="39"/>
      <c r="K24" s="40"/>
      <c r="L24" s="39"/>
      <c r="M24" s="39"/>
      <c r="N24" s="39"/>
      <c r="O24" s="39"/>
      <c r="P24" s="39"/>
      <c r="Q24" s="41"/>
      <c r="R24" s="42"/>
      <c r="S24" s="42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</row>
    <row r="25" spans="1:30" ht="5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7"/>
      <c r="L25" s="26"/>
      <c r="M25" s="26"/>
      <c r="N25" s="26"/>
      <c r="O25" s="26"/>
      <c r="P25" s="26"/>
      <c r="Q25" s="22"/>
      <c r="R25" s="23"/>
      <c r="S25" s="23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23.25" customHeight="1">
      <c r="A26" s="165" t="s">
        <v>12</v>
      </c>
      <c r="B26" s="165"/>
      <c r="C26" s="165"/>
      <c r="D26" s="165"/>
      <c r="E26" s="166" t="s">
        <v>15</v>
      </c>
      <c r="F26" s="166"/>
      <c r="G26" s="166" t="s">
        <v>2</v>
      </c>
      <c r="H26" s="166"/>
      <c r="I26" s="166" t="s">
        <v>3</v>
      </c>
      <c r="J26" s="166"/>
      <c r="K26" s="166" t="s">
        <v>4</v>
      </c>
      <c r="L26" s="166"/>
      <c r="M26" s="166" t="s">
        <v>5</v>
      </c>
      <c r="N26" s="166"/>
      <c r="O26" s="166" t="s">
        <v>6</v>
      </c>
      <c r="P26" s="166"/>
      <c r="Q26" s="166" t="s">
        <v>7</v>
      </c>
      <c r="R26" s="166"/>
      <c r="S26" s="166" t="s">
        <v>8</v>
      </c>
      <c r="T26" s="166"/>
      <c r="U26" s="166" t="s">
        <v>16</v>
      </c>
      <c r="V26" s="166"/>
      <c r="W26" s="166" t="s">
        <v>9</v>
      </c>
      <c r="X26" s="166"/>
      <c r="Y26" s="166" t="s">
        <v>10</v>
      </c>
      <c r="Z26" s="166"/>
      <c r="AA26" s="166" t="s">
        <v>11</v>
      </c>
      <c r="AB26" s="166"/>
      <c r="AC26" s="166" t="s">
        <v>1</v>
      </c>
      <c r="AD26" s="166"/>
    </row>
    <row r="27" spans="1:30" s="1" customFormat="1" ht="46.5" customHeight="1">
      <c r="A27" s="165"/>
      <c r="B27" s="165"/>
      <c r="C27" s="165"/>
      <c r="D27" s="165"/>
      <c r="E27" s="80" t="s">
        <v>40</v>
      </c>
      <c r="F27" s="80" t="s">
        <v>41</v>
      </c>
      <c r="G27" s="80" t="s">
        <v>40</v>
      </c>
      <c r="H27" s="80" t="s">
        <v>41</v>
      </c>
      <c r="I27" s="80" t="s">
        <v>40</v>
      </c>
      <c r="J27" s="80" t="s">
        <v>41</v>
      </c>
      <c r="K27" s="80" t="s">
        <v>40</v>
      </c>
      <c r="L27" s="80" t="s">
        <v>41</v>
      </c>
      <c r="M27" s="80" t="s">
        <v>40</v>
      </c>
      <c r="N27" s="80" t="s">
        <v>41</v>
      </c>
      <c r="O27" s="80" t="s">
        <v>40</v>
      </c>
      <c r="P27" s="80" t="s">
        <v>41</v>
      </c>
      <c r="Q27" s="80" t="s">
        <v>40</v>
      </c>
      <c r="R27" s="80" t="s">
        <v>41</v>
      </c>
      <c r="S27" s="80" t="s">
        <v>40</v>
      </c>
      <c r="T27" s="80" t="s">
        <v>41</v>
      </c>
      <c r="U27" s="80" t="s">
        <v>40</v>
      </c>
      <c r="V27" s="80" t="s">
        <v>41</v>
      </c>
      <c r="W27" s="80" t="s">
        <v>40</v>
      </c>
      <c r="X27" s="80" t="s">
        <v>41</v>
      </c>
      <c r="Y27" s="80" t="s">
        <v>40</v>
      </c>
      <c r="Z27" s="80" t="s">
        <v>41</v>
      </c>
      <c r="AA27" s="80" t="s">
        <v>40</v>
      </c>
      <c r="AB27" s="80" t="s">
        <v>41</v>
      </c>
      <c r="AC27" s="80" t="s">
        <v>40</v>
      </c>
      <c r="AD27" s="80" t="s">
        <v>41</v>
      </c>
    </row>
    <row r="28" spans="1:31" ht="21.75" customHeight="1">
      <c r="A28" s="120" t="s">
        <v>18</v>
      </c>
      <c r="B28" s="121"/>
      <c r="C28" s="121"/>
      <c r="D28" s="122"/>
      <c r="E28" s="75">
        <v>88</v>
      </c>
      <c r="F28" s="75">
        <v>2546</v>
      </c>
      <c r="G28" s="75">
        <v>107</v>
      </c>
      <c r="H28" s="75">
        <v>3234</v>
      </c>
      <c r="I28" s="75">
        <v>146</v>
      </c>
      <c r="J28" s="75">
        <v>5788</v>
      </c>
      <c r="K28" s="75">
        <v>169</v>
      </c>
      <c r="L28" s="75">
        <v>7355</v>
      </c>
      <c r="M28" s="75">
        <v>203</v>
      </c>
      <c r="N28" s="75">
        <v>8213</v>
      </c>
      <c r="O28" s="75">
        <v>304</v>
      </c>
      <c r="P28" s="75">
        <v>13390</v>
      </c>
      <c r="Q28" s="75">
        <v>307</v>
      </c>
      <c r="R28" s="75">
        <v>12185</v>
      </c>
      <c r="S28" s="75">
        <v>303</v>
      </c>
      <c r="T28" s="75">
        <v>13417</v>
      </c>
      <c r="U28" s="75">
        <v>406</v>
      </c>
      <c r="V28" s="75">
        <v>16546</v>
      </c>
      <c r="W28" s="75">
        <v>381</v>
      </c>
      <c r="X28" s="75">
        <v>14682</v>
      </c>
      <c r="Y28" s="75">
        <v>309</v>
      </c>
      <c r="Z28" s="75">
        <v>14084</v>
      </c>
      <c r="AA28" s="75">
        <v>213</v>
      </c>
      <c r="AB28" s="75">
        <v>9183</v>
      </c>
      <c r="AC28" s="75">
        <f>E28+G28+I28+K28+M28+O28+Q28+S28+U28+W28+Y28+AA28</f>
        <v>2936</v>
      </c>
      <c r="AD28" s="76">
        <f>F28+H28+J28+L28+N28+P28+R28+T28+V28+X28+Z28+AB28</f>
        <v>120623</v>
      </c>
      <c r="AE28" s="2">
        <v>0.624880568825686</v>
      </c>
    </row>
    <row r="29" spans="1:31" ht="21.75" customHeight="1">
      <c r="A29" s="123" t="s">
        <v>19</v>
      </c>
      <c r="B29" s="124"/>
      <c r="C29" s="124"/>
      <c r="D29" s="125"/>
      <c r="E29" s="77">
        <v>0</v>
      </c>
      <c r="F29" s="77">
        <v>0</v>
      </c>
      <c r="G29" s="77">
        <v>2</v>
      </c>
      <c r="H29" s="77">
        <v>74</v>
      </c>
      <c r="I29" s="77">
        <v>33</v>
      </c>
      <c r="J29" s="77">
        <v>2034</v>
      </c>
      <c r="K29" s="77">
        <v>7</v>
      </c>
      <c r="L29" s="77">
        <v>127</v>
      </c>
      <c r="M29" s="77">
        <v>16</v>
      </c>
      <c r="N29" s="77">
        <v>892</v>
      </c>
      <c r="O29" s="77">
        <v>12</v>
      </c>
      <c r="P29" s="77">
        <v>1432</v>
      </c>
      <c r="Q29" s="77">
        <v>6</v>
      </c>
      <c r="R29" s="77">
        <v>295</v>
      </c>
      <c r="S29" s="77">
        <v>16</v>
      </c>
      <c r="T29" s="77">
        <v>1238</v>
      </c>
      <c r="U29" s="77">
        <v>37</v>
      </c>
      <c r="V29" s="77">
        <v>2486</v>
      </c>
      <c r="W29" s="77">
        <v>18</v>
      </c>
      <c r="X29" s="77">
        <v>1216</v>
      </c>
      <c r="Y29" s="77">
        <v>43</v>
      </c>
      <c r="Z29" s="77">
        <v>2782</v>
      </c>
      <c r="AA29" s="77">
        <v>13</v>
      </c>
      <c r="AB29" s="77">
        <v>1271</v>
      </c>
      <c r="AC29" s="77">
        <f aca="true" t="shared" si="2" ref="AC29:AC39">E29+G29+I29+K29+M29+O29+Q29+S29+U29+W29+Y29+AA29</f>
        <v>203</v>
      </c>
      <c r="AD29" s="78">
        <f aca="true" t="shared" si="3" ref="AD29:AD39">F29+H29+J29+L29+N29+P29+R29+T29+V29+X29+Z29+AB29</f>
        <v>13847</v>
      </c>
      <c r="AE29" s="2">
        <v>0.028635707143650706</v>
      </c>
    </row>
    <row r="30" spans="1:31" ht="21.75" customHeight="1">
      <c r="A30" s="123" t="s">
        <v>20</v>
      </c>
      <c r="B30" s="124"/>
      <c r="C30" s="124"/>
      <c r="D30" s="125"/>
      <c r="E30" s="77">
        <v>34</v>
      </c>
      <c r="F30" s="77">
        <v>788</v>
      </c>
      <c r="G30" s="77">
        <v>66</v>
      </c>
      <c r="H30" s="77">
        <v>1651</v>
      </c>
      <c r="I30" s="77">
        <v>160</v>
      </c>
      <c r="J30" s="77">
        <v>7314</v>
      </c>
      <c r="K30" s="77">
        <v>168</v>
      </c>
      <c r="L30" s="77">
        <v>6474</v>
      </c>
      <c r="M30" s="77">
        <v>204</v>
      </c>
      <c r="N30" s="77">
        <v>8022</v>
      </c>
      <c r="O30" s="77">
        <v>263</v>
      </c>
      <c r="P30" s="77">
        <v>9952</v>
      </c>
      <c r="Q30" s="77">
        <v>244</v>
      </c>
      <c r="R30" s="77">
        <v>8715</v>
      </c>
      <c r="S30" s="77">
        <v>236</v>
      </c>
      <c r="T30" s="77">
        <v>8978</v>
      </c>
      <c r="U30" s="77">
        <v>239</v>
      </c>
      <c r="V30" s="77">
        <v>9144</v>
      </c>
      <c r="W30" s="77">
        <v>286</v>
      </c>
      <c r="X30" s="77">
        <v>10672</v>
      </c>
      <c r="Y30" s="77">
        <v>301</v>
      </c>
      <c r="Z30" s="77">
        <v>12888</v>
      </c>
      <c r="AA30" s="77">
        <v>140</v>
      </c>
      <c r="AB30" s="77">
        <v>5304</v>
      </c>
      <c r="AC30" s="77">
        <f t="shared" si="2"/>
        <v>2341</v>
      </c>
      <c r="AD30" s="78">
        <f t="shared" si="3"/>
        <v>89902</v>
      </c>
      <c r="AE30" s="2">
        <v>0.2391234307299189</v>
      </c>
    </row>
    <row r="31" spans="1:31" ht="21.75" customHeight="1">
      <c r="A31" s="123" t="s">
        <v>21</v>
      </c>
      <c r="B31" s="124"/>
      <c r="C31" s="124"/>
      <c r="D31" s="125"/>
      <c r="E31" s="77">
        <v>2</v>
      </c>
      <c r="F31" s="77">
        <v>197</v>
      </c>
      <c r="G31" s="77">
        <v>1</v>
      </c>
      <c r="H31" s="77">
        <v>12</v>
      </c>
      <c r="I31" s="77">
        <v>18</v>
      </c>
      <c r="J31" s="77">
        <v>1883</v>
      </c>
      <c r="K31" s="77">
        <v>9</v>
      </c>
      <c r="L31" s="77">
        <v>617</v>
      </c>
      <c r="M31" s="77">
        <v>7</v>
      </c>
      <c r="N31" s="77">
        <v>475</v>
      </c>
      <c r="O31" s="77">
        <v>2</v>
      </c>
      <c r="P31" s="77">
        <v>117</v>
      </c>
      <c r="Q31" s="77">
        <v>9</v>
      </c>
      <c r="R31" s="77">
        <v>908</v>
      </c>
      <c r="S31" s="77">
        <v>10</v>
      </c>
      <c r="T31" s="77">
        <v>495</v>
      </c>
      <c r="U31" s="77">
        <v>28</v>
      </c>
      <c r="V31" s="77">
        <v>1405</v>
      </c>
      <c r="W31" s="77">
        <v>9</v>
      </c>
      <c r="X31" s="77">
        <v>420</v>
      </c>
      <c r="Y31" s="77">
        <v>29</v>
      </c>
      <c r="Z31" s="77">
        <v>2302</v>
      </c>
      <c r="AA31" s="77">
        <v>8</v>
      </c>
      <c r="AB31" s="77">
        <v>524</v>
      </c>
      <c r="AC31" s="77">
        <f t="shared" si="2"/>
        <v>132</v>
      </c>
      <c r="AD31" s="78">
        <f t="shared" si="3"/>
        <v>9355</v>
      </c>
      <c r="AE31" s="2">
        <v>0.01992556382624153</v>
      </c>
    </row>
    <row r="32" spans="1:31" ht="21.75" customHeight="1">
      <c r="A32" s="123" t="s">
        <v>22</v>
      </c>
      <c r="B32" s="124"/>
      <c r="C32" s="124"/>
      <c r="D32" s="125"/>
      <c r="E32" s="77">
        <v>0</v>
      </c>
      <c r="F32" s="77">
        <v>0</v>
      </c>
      <c r="G32" s="77">
        <v>0</v>
      </c>
      <c r="H32" s="77">
        <v>0</v>
      </c>
      <c r="I32" s="77">
        <v>6</v>
      </c>
      <c r="J32" s="77">
        <v>238</v>
      </c>
      <c r="K32" s="77">
        <v>5</v>
      </c>
      <c r="L32" s="77">
        <v>219</v>
      </c>
      <c r="M32" s="77">
        <v>5</v>
      </c>
      <c r="N32" s="77">
        <v>206</v>
      </c>
      <c r="O32" s="77">
        <v>3</v>
      </c>
      <c r="P32" s="77">
        <v>119</v>
      </c>
      <c r="Q32" s="77">
        <v>8</v>
      </c>
      <c r="R32" s="77">
        <v>197</v>
      </c>
      <c r="S32" s="77">
        <v>0</v>
      </c>
      <c r="T32" s="77">
        <v>0</v>
      </c>
      <c r="U32" s="77">
        <v>1</v>
      </c>
      <c r="V32" s="77">
        <v>20</v>
      </c>
      <c r="W32" s="77">
        <v>0</v>
      </c>
      <c r="X32" s="77">
        <v>0</v>
      </c>
      <c r="Y32" s="77">
        <v>3</v>
      </c>
      <c r="Z32" s="77">
        <v>126</v>
      </c>
      <c r="AA32" s="77">
        <v>0</v>
      </c>
      <c r="AB32" s="77">
        <v>0</v>
      </c>
      <c r="AC32" s="77">
        <f t="shared" si="2"/>
        <v>31</v>
      </c>
      <c r="AD32" s="78">
        <f t="shared" si="3"/>
        <v>1125</v>
      </c>
      <c r="AE32" s="2">
        <v>0.013665148316853682</v>
      </c>
    </row>
    <row r="33" spans="1:31" ht="21.75" customHeight="1">
      <c r="A33" s="123" t="s">
        <v>23</v>
      </c>
      <c r="B33" s="124"/>
      <c r="C33" s="124"/>
      <c r="D33" s="125"/>
      <c r="E33" s="77">
        <v>0</v>
      </c>
      <c r="F33" s="77">
        <v>0</v>
      </c>
      <c r="G33" s="77">
        <v>0</v>
      </c>
      <c r="H33" s="77">
        <v>0</v>
      </c>
      <c r="I33" s="77">
        <v>3</v>
      </c>
      <c r="J33" s="77">
        <v>522</v>
      </c>
      <c r="K33" s="77">
        <v>2</v>
      </c>
      <c r="L33" s="77">
        <v>169</v>
      </c>
      <c r="M33" s="77">
        <v>0</v>
      </c>
      <c r="N33" s="77">
        <v>0</v>
      </c>
      <c r="O33" s="77">
        <v>1</v>
      </c>
      <c r="P33" s="77">
        <v>0</v>
      </c>
      <c r="Q33" s="77">
        <v>1</v>
      </c>
      <c r="R33" s="77">
        <v>60</v>
      </c>
      <c r="S33" s="77">
        <v>1</v>
      </c>
      <c r="T33" s="77">
        <v>41</v>
      </c>
      <c r="U33" s="77">
        <v>2</v>
      </c>
      <c r="V33" s="77">
        <v>600</v>
      </c>
      <c r="W33" s="77">
        <v>1</v>
      </c>
      <c r="X33" s="77">
        <v>522</v>
      </c>
      <c r="Y33" s="77">
        <v>6</v>
      </c>
      <c r="Z33" s="77">
        <v>1053</v>
      </c>
      <c r="AA33" s="77">
        <v>2</v>
      </c>
      <c r="AB33" s="77">
        <v>512</v>
      </c>
      <c r="AC33" s="77">
        <f t="shared" si="2"/>
        <v>19</v>
      </c>
      <c r="AD33" s="78">
        <f t="shared" si="3"/>
        <v>3479</v>
      </c>
      <c r="AE33" s="2">
        <v>0.002571936451505388</v>
      </c>
    </row>
    <row r="34" spans="1:31" ht="21.75" customHeight="1">
      <c r="A34" s="123" t="s">
        <v>62</v>
      </c>
      <c r="B34" s="124"/>
      <c r="C34" s="124"/>
      <c r="D34" s="125"/>
      <c r="E34" s="77">
        <v>0</v>
      </c>
      <c r="F34" s="77">
        <v>0</v>
      </c>
      <c r="G34" s="77">
        <v>1</v>
      </c>
      <c r="H34" s="77">
        <v>78</v>
      </c>
      <c r="I34" s="77">
        <v>45</v>
      </c>
      <c r="J34" s="77">
        <v>2459</v>
      </c>
      <c r="K34" s="77">
        <v>18</v>
      </c>
      <c r="L34" s="77">
        <v>1218</v>
      </c>
      <c r="M34" s="77">
        <v>37</v>
      </c>
      <c r="N34" s="77">
        <v>1759</v>
      </c>
      <c r="O34" s="77">
        <v>6</v>
      </c>
      <c r="P34" s="77">
        <v>605</v>
      </c>
      <c r="Q34" s="77">
        <v>3</v>
      </c>
      <c r="R34" s="77">
        <v>454</v>
      </c>
      <c r="S34" s="77">
        <v>4</v>
      </c>
      <c r="T34" s="77">
        <v>223</v>
      </c>
      <c r="U34" s="77">
        <v>21</v>
      </c>
      <c r="V34" s="77">
        <v>1767</v>
      </c>
      <c r="W34" s="77">
        <v>11</v>
      </c>
      <c r="X34" s="77">
        <v>1710</v>
      </c>
      <c r="Y34" s="77">
        <v>47</v>
      </c>
      <c r="Z34" s="77">
        <v>4614</v>
      </c>
      <c r="AA34" s="77">
        <v>3</v>
      </c>
      <c r="AB34" s="77">
        <v>121</v>
      </c>
      <c r="AC34" s="77">
        <f t="shared" si="2"/>
        <v>196</v>
      </c>
      <c r="AD34" s="78">
        <f t="shared" si="3"/>
        <v>15008</v>
      </c>
      <c r="AE34" s="2">
        <v>0.022308632374180647</v>
      </c>
    </row>
    <row r="35" spans="1:31" ht="21.75" customHeight="1">
      <c r="A35" s="123" t="s">
        <v>63</v>
      </c>
      <c r="B35" s="124"/>
      <c r="C35" s="124"/>
      <c r="D35" s="125"/>
      <c r="E35" s="77">
        <v>1</v>
      </c>
      <c r="F35" s="77">
        <v>1</v>
      </c>
      <c r="G35" s="77">
        <v>0</v>
      </c>
      <c r="H35" s="77">
        <v>0</v>
      </c>
      <c r="I35" s="77">
        <v>1</v>
      </c>
      <c r="J35" s="77">
        <v>38</v>
      </c>
      <c r="K35" s="77">
        <v>7</v>
      </c>
      <c r="L35" s="77">
        <v>299</v>
      </c>
      <c r="M35" s="77">
        <v>13</v>
      </c>
      <c r="N35" s="77">
        <v>556</v>
      </c>
      <c r="O35" s="77">
        <v>9</v>
      </c>
      <c r="P35" s="77">
        <v>335</v>
      </c>
      <c r="Q35" s="77">
        <v>3</v>
      </c>
      <c r="R35" s="77">
        <v>105</v>
      </c>
      <c r="S35" s="77">
        <v>4</v>
      </c>
      <c r="T35" s="77">
        <v>92</v>
      </c>
      <c r="U35" s="77">
        <v>6</v>
      </c>
      <c r="V35" s="77">
        <v>217</v>
      </c>
      <c r="W35" s="77">
        <v>11</v>
      </c>
      <c r="X35" s="77">
        <v>354</v>
      </c>
      <c r="Y35" s="77">
        <v>6</v>
      </c>
      <c r="Z35" s="77">
        <v>267</v>
      </c>
      <c r="AA35" s="77">
        <v>1</v>
      </c>
      <c r="AB35" s="77">
        <v>63</v>
      </c>
      <c r="AC35" s="77">
        <f t="shared" si="2"/>
        <v>62</v>
      </c>
      <c r="AD35" s="78">
        <f t="shared" si="3"/>
        <v>2327</v>
      </c>
      <c r="AE35" s="2">
        <v>0.04888901233196311</v>
      </c>
    </row>
    <row r="36" spans="1:31" ht="21.75" customHeight="1">
      <c r="A36" s="123" t="s">
        <v>64</v>
      </c>
      <c r="B36" s="124"/>
      <c r="C36" s="124"/>
      <c r="D36" s="125"/>
      <c r="E36" s="99">
        <v>1</v>
      </c>
      <c r="F36" s="99">
        <v>12</v>
      </c>
      <c r="G36" s="99">
        <v>2</v>
      </c>
      <c r="H36" s="99">
        <v>55</v>
      </c>
      <c r="I36" s="99">
        <v>7</v>
      </c>
      <c r="J36" s="99">
        <v>143</v>
      </c>
      <c r="K36" s="99">
        <v>4</v>
      </c>
      <c r="L36" s="99">
        <v>120</v>
      </c>
      <c r="M36" s="99">
        <v>7</v>
      </c>
      <c r="N36" s="99">
        <v>181</v>
      </c>
      <c r="O36" s="99">
        <v>4</v>
      </c>
      <c r="P36" s="99">
        <v>137</v>
      </c>
      <c r="Q36" s="99">
        <v>3</v>
      </c>
      <c r="R36" s="99">
        <v>64</v>
      </c>
      <c r="S36" s="99">
        <v>8</v>
      </c>
      <c r="T36" s="99">
        <v>241</v>
      </c>
      <c r="U36" s="99">
        <v>7</v>
      </c>
      <c r="V36" s="99">
        <v>224</v>
      </c>
      <c r="W36" s="99">
        <v>1</v>
      </c>
      <c r="X36" s="99">
        <v>15</v>
      </c>
      <c r="Y36" s="99">
        <v>2</v>
      </c>
      <c r="Z36" s="99">
        <v>56</v>
      </c>
      <c r="AA36" s="99">
        <v>0</v>
      </c>
      <c r="AB36" s="99">
        <v>0</v>
      </c>
      <c r="AC36" s="77">
        <f t="shared" si="2"/>
        <v>46</v>
      </c>
      <c r="AD36" s="78">
        <f t="shared" si="3"/>
        <v>1248</v>
      </c>
      <c r="AE36" s="2">
        <v>0</v>
      </c>
    </row>
    <row r="37" spans="1:31" ht="21.75" customHeight="1">
      <c r="A37" s="123" t="s">
        <v>65</v>
      </c>
      <c r="B37" s="124"/>
      <c r="C37" s="124"/>
      <c r="D37" s="125"/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1</v>
      </c>
      <c r="L37" s="99">
        <v>60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77">
        <f t="shared" si="2"/>
        <v>1</v>
      </c>
      <c r="AD37" s="78">
        <f t="shared" si="3"/>
        <v>60</v>
      </c>
      <c r="AE37" s="2">
        <v>0</v>
      </c>
    </row>
    <row r="38" spans="1:31" ht="21.75" customHeight="1">
      <c r="A38" s="123" t="s">
        <v>66</v>
      </c>
      <c r="B38" s="124"/>
      <c r="C38" s="124"/>
      <c r="D38" s="125"/>
      <c r="E38" s="99">
        <v>0</v>
      </c>
      <c r="F38" s="99">
        <v>0</v>
      </c>
      <c r="G38" s="99">
        <v>0</v>
      </c>
      <c r="H38" s="99">
        <v>0</v>
      </c>
      <c r="I38" s="99">
        <v>8</v>
      </c>
      <c r="J38" s="99">
        <v>316</v>
      </c>
      <c r="K38" s="99">
        <v>4</v>
      </c>
      <c r="L38" s="99">
        <v>150</v>
      </c>
      <c r="M38" s="99">
        <v>7</v>
      </c>
      <c r="N38" s="99">
        <v>260</v>
      </c>
      <c r="O38" s="99">
        <v>3</v>
      </c>
      <c r="P38" s="99">
        <v>124</v>
      </c>
      <c r="Q38" s="99">
        <v>3</v>
      </c>
      <c r="R38" s="99">
        <v>102</v>
      </c>
      <c r="S38" s="99">
        <v>4</v>
      </c>
      <c r="T38" s="99">
        <v>384</v>
      </c>
      <c r="U38" s="99">
        <v>0</v>
      </c>
      <c r="V38" s="99">
        <v>0</v>
      </c>
      <c r="W38" s="99">
        <v>0</v>
      </c>
      <c r="X38" s="99">
        <v>0</v>
      </c>
      <c r="Y38" s="99">
        <v>1</v>
      </c>
      <c r="Z38" s="99">
        <v>35</v>
      </c>
      <c r="AA38" s="99">
        <v>0</v>
      </c>
      <c r="AB38" s="99">
        <v>0</v>
      </c>
      <c r="AC38" s="77">
        <f t="shared" si="2"/>
        <v>30</v>
      </c>
      <c r="AD38" s="78">
        <f t="shared" si="3"/>
        <v>1371</v>
      </c>
      <c r="AE38" s="2">
        <v>0</v>
      </c>
    </row>
    <row r="39" spans="1:31" ht="21.75" customHeight="1">
      <c r="A39" s="123" t="s">
        <v>24</v>
      </c>
      <c r="B39" s="124"/>
      <c r="C39" s="124"/>
      <c r="D39" s="125"/>
      <c r="E39" s="99">
        <v>3</v>
      </c>
      <c r="F39" s="99">
        <v>53</v>
      </c>
      <c r="G39" s="99">
        <v>10</v>
      </c>
      <c r="H39" s="99">
        <v>178</v>
      </c>
      <c r="I39" s="99">
        <v>54</v>
      </c>
      <c r="J39" s="99">
        <v>2504</v>
      </c>
      <c r="K39" s="99">
        <v>77</v>
      </c>
      <c r="L39" s="99">
        <v>1617</v>
      </c>
      <c r="M39" s="99">
        <v>79</v>
      </c>
      <c r="N39" s="99">
        <v>2932</v>
      </c>
      <c r="O39" s="99">
        <v>65</v>
      </c>
      <c r="P39" s="99">
        <v>2240</v>
      </c>
      <c r="Q39" s="99">
        <v>61</v>
      </c>
      <c r="R39" s="99">
        <v>1836</v>
      </c>
      <c r="S39" s="99">
        <v>40</v>
      </c>
      <c r="T39" s="99">
        <v>1270</v>
      </c>
      <c r="U39" s="99">
        <v>43</v>
      </c>
      <c r="V39" s="99">
        <v>1245</v>
      </c>
      <c r="W39" s="99">
        <v>56</v>
      </c>
      <c r="X39" s="99">
        <v>1465</v>
      </c>
      <c r="Y39" s="99">
        <v>54</v>
      </c>
      <c r="Z39" s="99">
        <v>2411</v>
      </c>
      <c r="AA39" s="99">
        <v>27</v>
      </c>
      <c r="AB39" s="99">
        <v>443</v>
      </c>
      <c r="AC39" s="126">
        <f t="shared" si="2"/>
        <v>569</v>
      </c>
      <c r="AD39" s="127">
        <f t="shared" si="3"/>
        <v>18194</v>
      </c>
      <c r="AE39" s="2">
        <v>0</v>
      </c>
    </row>
    <row r="40" spans="1:31" ht="27" customHeight="1">
      <c r="A40" s="166" t="s">
        <v>1</v>
      </c>
      <c r="B40" s="166"/>
      <c r="C40" s="166"/>
      <c r="D40" s="166"/>
      <c r="E40" s="86">
        <f>SUM(E28:E39)</f>
        <v>129</v>
      </c>
      <c r="F40" s="86">
        <f aca="true" t="shared" si="4" ref="F40:AD40">SUM(F28:F39)</f>
        <v>3597</v>
      </c>
      <c r="G40" s="86">
        <f t="shared" si="4"/>
        <v>189</v>
      </c>
      <c r="H40" s="86">
        <f t="shared" si="4"/>
        <v>5282</v>
      </c>
      <c r="I40" s="86">
        <f t="shared" si="4"/>
        <v>481</v>
      </c>
      <c r="J40" s="86">
        <f t="shared" si="4"/>
        <v>23239</v>
      </c>
      <c r="K40" s="86">
        <f t="shared" si="4"/>
        <v>471</v>
      </c>
      <c r="L40" s="86">
        <f t="shared" si="4"/>
        <v>18425</v>
      </c>
      <c r="M40" s="86">
        <f t="shared" si="4"/>
        <v>578</v>
      </c>
      <c r="N40" s="86">
        <f t="shared" si="4"/>
        <v>23496</v>
      </c>
      <c r="O40" s="86">
        <f t="shared" si="4"/>
        <v>672</v>
      </c>
      <c r="P40" s="86">
        <f t="shared" si="4"/>
        <v>28451</v>
      </c>
      <c r="Q40" s="86">
        <f t="shared" si="4"/>
        <v>648</v>
      </c>
      <c r="R40" s="86">
        <f t="shared" si="4"/>
        <v>24921</v>
      </c>
      <c r="S40" s="86">
        <f t="shared" si="4"/>
        <v>626</v>
      </c>
      <c r="T40" s="86">
        <f t="shared" si="4"/>
        <v>26379</v>
      </c>
      <c r="U40" s="86">
        <f t="shared" si="4"/>
        <v>790</v>
      </c>
      <c r="V40" s="86">
        <f t="shared" si="4"/>
        <v>33654</v>
      </c>
      <c r="W40" s="86">
        <f t="shared" si="4"/>
        <v>774</v>
      </c>
      <c r="X40" s="86">
        <f t="shared" si="4"/>
        <v>31056</v>
      </c>
      <c r="Y40" s="86">
        <f t="shared" si="4"/>
        <v>801</v>
      </c>
      <c r="Z40" s="86">
        <f t="shared" si="4"/>
        <v>40618</v>
      </c>
      <c r="AA40" s="86">
        <f t="shared" si="4"/>
        <v>407</v>
      </c>
      <c r="AB40" s="86">
        <f t="shared" si="4"/>
        <v>17421</v>
      </c>
      <c r="AC40" s="86">
        <f t="shared" si="4"/>
        <v>6566</v>
      </c>
      <c r="AD40" s="86">
        <f t="shared" si="4"/>
        <v>276539</v>
      </c>
      <c r="AE40" s="3"/>
    </row>
    <row r="41" spans="1:30" ht="12.75">
      <c r="A41" s="17"/>
      <c r="B41" s="17"/>
      <c r="C41" s="17"/>
      <c r="D41" s="27"/>
      <c r="E41" s="27"/>
      <c r="F41" s="27"/>
      <c r="G41" s="27"/>
      <c r="H41" s="27"/>
      <c r="I41" s="28"/>
      <c r="J41" s="29"/>
      <c r="K41" s="28"/>
      <c r="L41" s="27"/>
      <c r="M41" s="27"/>
      <c r="N41" s="27"/>
      <c r="O41" s="28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6.5">
      <c r="A42" s="70" t="s">
        <v>48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.75" customHeight="1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9"/>
    </row>
    <row r="44" spans="1:30" ht="21.75" customHeight="1">
      <c r="A44" s="165" t="s">
        <v>37</v>
      </c>
      <c r="B44" s="165"/>
      <c r="C44" s="165"/>
      <c r="D44" s="165"/>
      <c r="E44" s="166" t="s">
        <v>15</v>
      </c>
      <c r="F44" s="166"/>
      <c r="G44" s="166" t="s">
        <v>2</v>
      </c>
      <c r="H44" s="166"/>
      <c r="I44" s="166" t="s">
        <v>3</v>
      </c>
      <c r="J44" s="166"/>
      <c r="K44" s="166" t="s">
        <v>4</v>
      </c>
      <c r="L44" s="166"/>
      <c r="M44" s="166" t="s">
        <v>5</v>
      </c>
      <c r="N44" s="166"/>
      <c r="O44" s="166" t="s">
        <v>6</v>
      </c>
      <c r="P44" s="166"/>
      <c r="Q44" s="166" t="s">
        <v>7</v>
      </c>
      <c r="R44" s="166"/>
      <c r="S44" s="166" t="s">
        <v>8</v>
      </c>
      <c r="T44" s="166"/>
      <c r="U44" s="166" t="s">
        <v>16</v>
      </c>
      <c r="V44" s="166"/>
      <c r="W44" s="166" t="s">
        <v>9</v>
      </c>
      <c r="X44" s="166"/>
      <c r="Y44" s="166" t="s">
        <v>10</v>
      </c>
      <c r="Z44" s="166"/>
      <c r="AA44" s="166" t="s">
        <v>11</v>
      </c>
      <c r="AB44" s="166"/>
      <c r="AC44" s="166" t="s">
        <v>1</v>
      </c>
      <c r="AD44" s="166"/>
    </row>
    <row r="45" spans="1:30" s="38" customFormat="1" ht="52.5" customHeight="1">
      <c r="A45" s="165"/>
      <c r="B45" s="165"/>
      <c r="C45" s="165"/>
      <c r="D45" s="165"/>
      <c r="E45" s="80" t="s">
        <v>40</v>
      </c>
      <c r="F45" s="80" t="s">
        <v>41</v>
      </c>
      <c r="G45" s="80" t="s">
        <v>40</v>
      </c>
      <c r="H45" s="80" t="s">
        <v>41</v>
      </c>
      <c r="I45" s="80" t="s">
        <v>40</v>
      </c>
      <c r="J45" s="80" t="s">
        <v>41</v>
      </c>
      <c r="K45" s="80" t="s">
        <v>40</v>
      </c>
      <c r="L45" s="80" t="s">
        <v>41</v>
      </c>
      <c r="M45" s="80" t="s">
        <v>40</v>
      </c>
      <c r="N45" s="80" t="s">
        <v>41</v>
      </c>
      <c r="O45" s="80" t="s">
        <v>40</v>
      </c>
      <c r="P45" s="80" t="s">
        <v>41</v>
      </c>
      <c r="Q45" s="80" t="s">
        <v>40</v>
      </c>
      <c r="R45" s="80" t="s">
        <v>41</v>
      </c>
      <c r="S45" s="80" t="s">
        <v>40</v>
      </c>
      <c r="T45" s="80" t="s">
        <v>41</v>
      </c>
      <c r="U45" s="80" t="s">
        <v>40</v>
      </c>
      <c r="V45" s="80" t="s">
        <v>41</v>
      </c>
      <c r="W45" s="80" t="s">
        <v>40</v>
      </c>
      <c r="X45" s="80" t="s">
        <v>41</v>
      </c>
      <c r="Y45" s="80" t="s">
        <v>40</v>
      </c>
      <c r="Z45" s="80" t="s">
        <v>41</v>
      </c>
      <c r="AA45" s="80" t="s">
        <v>40</v>
      </c>
      <c r="AB45" s="80" t="s">
        <v>41</v>
      </c>
      <c r="AC45" s="80" t="s">
        <v>40</v>
      </c>
      <c r="AD45" s="80" t="s">
        <v>41</v>
      </c>
    </row>
    <row r="46" spans="1:31" ht="21.75" customHeight="1">
      <c r="A46" s="120" t="s">
        <v>67</v>
      </c>
      <c r="B46" s="121"/>
      <c r="C46" s="121"/>
      <c r="D46" s="122"/>
      <c r="E46" s="75">
        <v>0</v>
      </c>
      <c r="F46" s="75">
        <v>0</v>
      </c>
      <c r="G46" s="75">
        <v>0</v>
      </c>
      <c r="H46" s="75">
        <v>0</v>
      </c>
      <c r="I46" s="75">
        <v>65</v>
      </c>
      <c r="J46" s="75">
        <v>11906</v>
      </c>
      <c r="K46" s="75">
        <v>0</v>
      </c>
      <c r="L46" s="75">
        <v>0</v>
      </c>
      <c r="M46" s="75">
        <v>0</v>
      </c>
      <c r="N46" s="75">
        <v>0</v>
      </c>
      <c r="O46" s="75">
        <v>18</v>
      </c>
      <c r="P46" s="75">
        <v>2200</v>
      </c>
      <c r="Q46" s="75">
        <v>0</v>
      </c>
      <c r="R46" s="75">
        <v>0</v>
      </c>
      <c r="S46" s="75">
        <v>0</v>
      </c>
      <c r="T46" s="75">
        <v>0</v>
      </c>
      <c r="U46" s="75">
        <v>8</v>
      </c>
      <c r="V46" s="75">
        <v>1940</v>
      </c>
      <c r="W46" s="75">
        <v>0</v>
      </c>
      <c r="X46" s="75">
        <v>0</v>
      </c>
      <c r="Y46" s="75">
        <v>13</v>
      </c>
      <c r="Z46" s="75">
        <v>733</v>
      </c>
      <c r="AA46" s="75">
        <v>0</v>
      </c>
      <c r="AB46" s="75">
        <v>0</v>
      </c>
      <c r="AC46" s="75">
        <f>E46+G46+I46+K46+M46+O46+Q46+S46+U46+W46+Y46+AA46</f>
        <v>104</v>
      </c>
      <c r="AD46" s="76">
        <f>F46+H46+J46+L46+N46+P46+R46+T46+V46+X46+Z46+AB46</f>
        <v>16779</v>
      </c>
      <c r="AE46" s="4">
        <v>0.12237636467923355</v>
      </c>
    </row>
    <row r="47" spans="1:31" ht="21.75" customHeight="1">
      <c r="A47" s="123" t="s">
        <v>68</v>
      </c>
      <c r="B47" s="124"/>
      <c r="C47" s="124"/>
      <c r="D47" s="125"/>
      <c r="E47" s="77">
        <v>0</v>
      </c>
      <c r="F47" s="77">
        <v>0</v>
      </c>
      <c r="G47" s="77">
        <v>0</v>
      </c>
      <c r="H47" s="77">
        <v>0</v>
      </c>
      <c r="I47" s="77">
        <v>2</v>
      </c>
      <c r="J47" s="77">
        <v>82</v>
      </c>
      <c r="K47" s="77">
        <v>2</v>
      </c>
      <c r="L47" s="77">
        <v>30</v>
      </c>
      <c r="M47" s="77">
        <v>2</v>
      </c>
      <c r="N47" s="77">
        <v>255</v>
      </c>
      <c r="O47" s="77">
        <v>0</v>
      </c>
      <c r="P47" s="77">
        <v>0</v>
      </c>
      <c r="Q47" s="77">
        <v>1</v>
      </c>
      <c r="R47" s="77">
        <v>19</v>
      </c>
      <c r="S47" s="77">
        <v>0</v>
      </c>
      <c r="T47" s="77">
        <v>0</v>
      </c>
      <c r="U47" s="77">
        <v>4</v>
      </c>
      <c r="V47" s="77">
        <v>321</v>
      </c>
      <c r="W47" s="77">
        <v>1</v>
      </c>
      <c r="X47" s="77">
        <v>209</v>
      </c>
      <c r="Y47" s="77">
        <v>1</v>
      </c>
      <c r="Z47" s="77">
        <v>45</v>
      </c>
      <c r="AA47" s="77">
        <v>1</v>
      </c>
      <c r="AB47" s="77">
        <v>0</v>
      </c>
      <c r="AC47" s="77">
        <f aca="true" t="shared" si="5" ref="AC47:AC56">E47+G47+I47+K47+M47+O47+Q47+S47+U47+W47+Y47+AA47</f>
        <v>14</v>
      </c>
      <c r="AD47" s="78">
        <f aca="true" t="shared" si="6" ref="AD47:AD56">F47+H47+J47+L47+N47+P47+R47+T47+V47+X47+Z47+AB47</f>
        <v>961</v>
      </c>
      <c r="AE47" s="4">
        <v>0.010849382187958742</v>
      </c>
    </row>
    <row r="48" spans="1:31" ht="21.75" customHeight="1">
      <c r="A48" s="123" t="s">
        <v>69</v>
      </c>
      <c r="B48" s="124"/>
      <c r="C48" s="124"/>
      <c r="D48" s="125"/>
      <c r="E48" s="77">
        <v>4</v>
      </c>
      <c r="F48" s="77">
        <v>679</v>
      </c>
      <c r="G48" s="77">
        <v>18</v>
      </c>
      <c r="H48" s="77">
        <v>2412</v>
      </c>
      <c r="I48" s="77">
        <v>67</v>
      </c>
      <c r="J48" s="77">
        <v>18167</v>
      </c>
      <c r="K48" s="77">
        <v>26</v>
      </c>
      <c r="L48" s="77">
        <v>6078</v>
      </c>
      <c r="M48" s="77">
        <v>52</v>
      </c>
      <c r="N48" s="77">
        <v>6358</v>
      </c>
      <c r="O48" s="77">
        <v>55</v>
      </c>
      <c r="P48" s="77">
        <v>7600</v>
      </c>
      <c r="Q48" s="77">
        <v>49</v>
      </c>
      <c r="R48" s="77">
        <v>7933</v>
      </c>
      <c r="S48" s="77">
        <v>39</v>
      </c>
      <c r="T48" s="77">
        <v>6288</v>
      </c>
      <c r="U48" s="77">
        <v>37</v>
      </c>
      <c r="V48" s="77">
        <v>6851</v>
      </c>
      <c r="W48" s="77">
        <v>27</v>
      </c>
      <c r="X48" s="77">
        <v>2819</v>
      </c>
      <c r="Y48" s="77">
        <v>78</v>
      </c>
      <c r="Z48" s="77">
        <v>12845</v>
      </c>
      <c r="AA48" s="77">
        <v>13</v>
      </c>
      <c r="AB48" s="77">
        <v>2226</v>
      </c>
      <c r="AC48" s="77">
        <f t="shared" si="5"/>
        <v>465</v>
      </c>
      <c r="AD48" s="78">
        <f t="shared" si="6"/>
        <v>80256</v>
      </c>
      <c r="AE48" s="4">
        <v>0.3348142675208773</v>
      </c>
    </row>
    <row r="49" spans="1:31" ht="21.75" customHeight="1">
      <c r="A49" s="123" t="s">
        <v>70</v>
      </c>
      <c r="B49" s="124"/>
      <c r="C49" s="124"/>
      <c r="D49" s="125"/>
      <c r="E49" s="77">
        <v>3</v>
      </c>
      <c r="F49" s="77">
        <v>1664</v>
      </c>
      <c r="G49" s="77">
        <v>0</v>
      </c>
      <c r="H49" s="77">
        <v>0</v>
      </c>
      <c r="I49" s="77">
        <v>68</v>
      </c>
      <c r="J49" s="77">
        <v>33481</v>
      </c>
      <c r="K49" s="77">
        <v>12</v>
      </c>
      <c r="L49" s="77">
        <v>3660</v>
      </c>
      <c r="M49" s="77">
        <v>13</v>
      </c>
      <c r="N49" s="77">
        <v>4263</v>
      </c>
      <c r="O49" s="77">
        <v>28</v>
      </c>
      <c r="P49" s="77">
        <v>8331</v>
      </c>
      <c r="Q49" s="77">
        <v>20</v>
      </c>
      <c r="R49" s="77">
        <v>7400</v>
      </c>
      <c r="S49" s="77">
        <v>26</v>
      </c>
      <c r="T49" s="77">
        <v>7484</v>
      </c>
      <c r="U49" s="77">
        <v>32</v>
      </c>
      <c r="V49" s="77">
        <v>12804</v>
      </c>
      <c r="W49" s="77">
        <v>19</v>
      </c>
      <c r="X49" s="77">
        <v>3632</v>
      </c>
      <c r="Y49" s="77">
        <v>134</v>
      </c>
      <c r="Z49" s="77">
        <v>58958</v>
      </c>
      <c r="AA49" s="77">
        <v>9</v>
      </c>
      <c r="AB49" s="77">
        <v>1609</v>
      </c>
      <c r="AC49" s="77">
        <f t="shared" si="5"/>
        <v>364</v>
      </c>
      <c r="AD49" s="78">
        <f t="shared" si="6"/>
        <v>143286</v>
      </c>
      <c r="AE49" s="4">
        <v>0.3139321233096449</v>
      </c>
    </row>
    <row r="50" spans="1:31" ht="21.75" customHeight="1">
      <c r="A50" s="123" t="s">
        <v>71</v>
      </c>
      <c r="B50" s="124"/>
      <c r="C50" s="124"/>
      <c r="D50" s="125"/>
      <c r="E50" s="77">
        <v>1</v>
      </c>
      <c r="F50" s="77">
        <v>0</v>
      </c>
      <c r="G50" s="77">
        <v>0</v>
      </c>
      <c r="H50" s="77">
        <v>0</v>
      </c>
      <c r="I50" s="77">
        <v>8</v>
      </c>
      <c r="J50" s="77">
        <v>3728</v>
      </c>
      <c r="K50" s="77">
        <v>1</v>
      </c>
      <c r="L50" s="77">
        <v>362</v>
      </c>
      <c r="M50" s="77">
        <v>13</v>
      </c>
      <c r="N50" s="77">
        <v>874</v>
      </c>
      <c r="O50" s="77">
        <v>8</v>
      </c>
      <c r="P50" s="77">
        <v>679</v>
      </c>
      <c r="Q50" s="77">
        <v>7</v>
      </c>
      <c r="R50" s="77">
        <v>321</v>
      </c>
      <c r="S50" s="77">
        <v>12</v>
      </c>
      <c r="T50" s="77">
        <v>910</v>
      </c>
      <c r="U50" s="77">
        <v>14</v>
      </c>
      <c r="V50" s="77">
        <v>1512</v>
      </c>
      <c r="W50" s="77">
        <v>14</v>
      </c>
      <c r="X50" s="77">
        <v>593</v>
      </c>
      <c r="Y50" s="77">
        <v>7</v>
      </c>
      <c r="Z50" s="77">
        <v>846</v>
      </c>
      <c r="AA50" s="77">
        <v>14</v>
      </c>
      <c r="AB50" s="77">
        <v>604</v>
      </c>
      <c r="AC50" s="77">
        <f t="shared" si="5"/>
        <v>99</v>
      </c>
      <c r="AD50" s="78">
        <f t="shared" si="6"/>
        <v>10429</v>
      </c>
      <c r="AE50" s="4">
        <v>0.05493714941232513</v>
      </c>
    </row>
    <row r="51" spans="1:31" ht="21.75" customHeight="1">
      <c r="A51" s="123" t="s">
        <v>72</v>
      </c>
      <c r="B51" s="124"/>
      <c r="C51" s="124"/>
      <c r="D51" s="125"/>
      <c r="E51" s="77">
        <v>23</v>
      </c>
      <c r="F51" s="77">
        <v>510</v>
      </c>
      <c r="G51" s="77">
        <v>30</v>
      </c>
      <c r="H51" s="77">
        <v>968</v>
      </c>
      <c r="I51" s="77">
        <v>38</v>
      </c>
      <c r="J51" s="77">
        <v>627</v>
      </c>
      <c r="K51" s="77">
        <v>23</v>
      </c>
      <c r="L51" s="77">
        <v>380</v>
      </c>
      <c r="M51" s="77">
        <v>29</v>
      </c>
      <c r="N51" s="77">
        <v>543</v>
      </c>
      <c r="O51" s="77">
        <v>22</v>
      </c>
      <c r="P51" s="77">
        <v>323</v>
      </c>
      <c r="Q51" s="77">
        <v>26</v>
      </c>
      <c r="R51" s="77">
        <v>363</v>
      </c>
      <c r="S51" s="77">
        <v>29</v>
      </c>
      <c r="T51" s="77">
        <v>434</v>
      </c>
      <c r="U51" s="77">
        <v>21</v>
      </c>
      <c r="V51" s="77">
        <v>399</v>
      </c>
      <c r="W51" s="77">
        <v>24</v>
      </c>
      <c r="X51" s="77">
        <v>392</v>
      </c>
      <c r="Y51" s="77">
        <v>27</v>
      </c>
      <c r="Z51" s="77">
        <v>348</v>
      </c>
      <c r="AA51" s="77">
        <v>32</v>
      </c>
      <c r="AB51" s="77">
        <v>601</v>
      </c>
      <c r="AC51" s="77">
        <f t="shared" si="5"/>
        <v>324</v>
      </c>
      <c r="AD51" s="78">
        <f t="shared" si="6"/>
        <v>5888</v>
      </c>
      <c r="AE51" s="4">
        <v>0.032130114812906486</v>
      </c>
    </row>
    <row r="52" spans="1:31" ht="21.75" customHeight="1">
      <c r="A52" s="123" t="s">
        <v>73</v>
      </c>
      <c r="B52" s="124"/>
      <c r="C52" s="124"/>
      <c r="D52" s="125"/>
      <c r="E52" s="77">
        <v>1</v>
      </c>
      <c r="F52" s="77">
        <v>45</v>
      </c>
      <c r="G52" s="77">
        <v>0</v>
      </c>
      <c r="H52" s="77">
        <v>0</v>
      </c>
      <c r="I52" s="77">
        <v>1</v>
      </c>
      <c r="J52" s="77">
        <v>18</v>
      </c>
      <c r="K52" s="77">
        <v>5</v>
      </c>
      <c r="L52" s="77">
        <v>297</v>
      </c>
      <c r="M52" s="77">
        <v>3</v>
      </c>
      <c r="N52" s="77">
        <v>100</v>
      </c>
      <c r="O52" s="77">
        <v>40</v>
      </c>
      <c r="P52" s="77">
        <v>2353</v>
      </c>
      <c r="Q52" s="77">
        <v>9</v>
      </c>
      <c r="R52" s="77">
        <v>327</v>
      </c>
      <c r="S52" s="77">
        <v>21</v>
      </c>
      <c r="T52" s="77">
        <v>464</v>
      </c>
      <c r="U52" s="77">
        <v>79</v>
      </c>
      <c r="V52" s="77">
        <v>2322</v>
      </c>
      <c r="W52" s="77">
        <v>53</v>
      </c>
      <c r="X52" s="77">
        <v>1641</v>
      </c>
      <c r="Y52" s="77">
        <v>43</v>
      </c>
      <c r="Z52" s="77">
        <v>2087</v>
      </c>
      <c r="AA52" s="77">
        <v>43</v>
      </c>
      <c r="AB52" s="77">
        <v>1998</v>
      </c>
      <c r="AC52" s="77">
        <f t="shared" si="5"/>
        <v>298</v>
      </c>
      <c r="AD52" s="78">
        <f t="shared" si="6"/>
        <v>11652</v>
      </c>
      <c r="AE52" s="4">
        <v>0.021552939346509436</v>
      </c>
    </row>
    <row r="53" spans="1:31" ht="21.75" customHeight="1">
      <c r="A53" s="123" t="s">
        <v>74</v>
      </c>
      <c r="B53" s="124"/>
      <c r="C53" s="124"/>
      <c r="D53" s="125"/>
      <c r="E53" s="77">
        <v>7</v>
      </c>
      <c r="F53" s="77">
        <v>164</v>
      </c>
      <c r="G53" s="77">
        <v>12</v>
      </c>
      <c r="H53" s="77">
        <v>276</v>
      </c>
      <c r="I53" s="77">
        <v>8</v>
      </c>
      <c r="J53" s="77">
        <v>233</v>
      </c>
      <c r="K53" s="77">
        <v>8</v>
      </c>
      <c r="L53" s="77">
        <v>302</v>
      </c>
      <c r="M53" s="77">
        <v>26</v>
      </c>
      <c r="N53" s="77">
        <v>1454</v>
      </c>
      <c r="O53" s="77">
        <v>24</v>
      </c>
      <c r="P53" s="77">
        <v>996</v>
      </c>
      <c r="Q53" s="77">
        <v>13</v>
      </c>
      <c r="R53" s="77">
        <v>551</v>
      </c>
      <c r="S53" s="77">
        <v>14</v>
      </c>
      <c r="T53" s="77">
        <v>459</v>
      </c>
      <c r="U53" s="77">
        <v>28</v>
      </c>
      <c r="V53" s="77">
        <v>747</v>
      </c>
      <c r="W53" s="77">
        <v>11</v>
      </c>
      <c r="X53" s="77">
        <v>295</v>
      </c>
      <c r="Y53" s="77">
        <v>14</v>
      </c>
      <c r="Z53" s="77">
        <v>793</v>
      </c>
      <c r="AA53" s="77">
        <v>8</v>
      </c>
      <c r="AB53" s="77">
        <v>444</v>
      </c>
      <c r="AC53" s="77">
        <f t="shared" si="5"/>
        <v>173</v>
      </c>
      <c r="AD53" s="78">
        <f t="shared" si="6"/>
        <v>6714</v>
      </c>
      <c r="AE53" s="4">
        <v>0.040160213098976306</v>
      </c>
    </row>
    <row r="54" spans="1:31" ht="21.75" customHeight="1">
      <c r="A54" s="123" t="s">
        <v>75</v>
      </c>
      <c r="B54" s="124"/>
      <c r="C54" s="124"/>
      <c r="D54" s="125"/>
      <c r="E54" s="77">
        <v>1</v>
      </c>
      <c r="F54" s="77">
        <v>12</v>
      </c>
      <c r="G54" s="77">
        <v>2</v>
      </c>
      <c r="H54" s="77">
        <v>67</v>
      </c>
      <c r="I54" s="77">
        <v>26</v>
      </c>
      <c r="J54" s="77">
        <v>5953</v>
      </c>
      <c r="K54" s="77">
        <v>0</v>
      </c>
      <c r="L54" s="77">
        <v>0</v>
      </c>
      <c r="M54" s="77">
        <v>2</v>
      </c>
      <c r="N54" s="77">
        <v>1300</v>
      </c>
      <c r="O54" s="77">
        <v>4</v>
      </c>
      <c r="P54" s="77">
        <v>353</v>
      </c>
      <c r="Q54" s="77">
        <v>5</v>
      </c>
      <c r="R54" s="77">
        <v>1562</v>
      </c>
      <c r="S54" s="77">
        <v>2</v>
      </c>
      <c r="T54" s="77">
        <v>323</v>
      </c>
      <c r="U54" s="77">
        <v>8</v>
      </c>
      <c r="V54" s="77">
        <v>334</v>
      </c>
      <c r="W54" s="77">
        <v>7</v>
      </c>
      <c r="X54" s="77">
        <v>357</v>
      </c>
      <c r="Y54" s="77">
        <v>34</v>
      </c>
      <c r="Z54" s="77">
        <v>5393</v>
      </c>
      <c r="AA54" s="77">
        <v>3</v>
      </c>
      <c r="AB54" s="77">
        <v>104</v>
      </c>
      <c r="AC54" s="77">
        <f t="shared" si="5"/>
        <v>94</v>
      </c>
      <c r="AD54" s="78">
        <f t="shared" si="6"/>
        <v>15758</v>
      </c>
      <c r="AE54" s="4">
        <v>0.04577933756549974</v>
      </c>
    </row>
    <row r="55" spans="1:31" ht="21.75" customHeight="1">
      <c r="A55" s="123" t="s">
        <v>76</v>
      </c>
      <c r="B55" s="124"/>
      <c r="C55" s="124"/>
      <c r="D55" s="125"/>
      <c r="E55" s="77">
        <v>8</v>
      </c>
      <c r="F55" s="77">
        <v>39</v>
      </c>
      <c r="G55" s="77">
        <v>6</v>
      </c>
      <c r="H55" s="77">
        <v>53</v>
      </c>
      <c r="I55" s="77">
        <v>4</v>
      </c>
      <c r="J55" s="77">
        <v>48</v>
      </c>
      <c r="K55" s="77">
        <v>5</v>
      </c>
      <c r="L55" s="77">
        <v>93</v>
      </c>
      <c r="M55" s="77">
        <v>10</v>
      </c>
      <c r="N55" s="77">
        <v>709</v>
      </c>
      <c r="O55" s="77">
        <v>10</v>
      </c>
      <c r="P55" s="77">
        <v>202</v>
      </c>
      <c r="Q55" s="77">
        <v>6</v>
      </c>
      <c r="R55" s="77">
        <v>86</v>
      </c>
      <c r="S55" s="77">
        <v>2</v>
      </c>
      <c r="T55" s="77">
        <v>9</v>
      </c>
      <c r="U55" s="77">
        <v>1</v>
      </c>
      <c r="V55" s="77">
        <v>0</v>
      </c>
      <c r="W55" s="77">
        <v>7</v>
      </c>
      <c r="X55" s="77">
        <v>114</v>
      </c>
      <c r="Y55" s="77">
        <v>5</v>
      </c>
      <c r="Z55" s="77">
        <v>51</v>
      </c>
      <c r="AA55" s="77">
        <v>4</v>
      </c>
      <c r="AB55" s="77">
        <v>66</v>
      </c>
      <c r="AC55" s="77">
        <f t="shared" si="5"/>
        <v>68</v>
      </c>
      <c r="AD55" s="78">
        <f t="shared" si="6"/>
        <v>1470</v>
      </c>
      <c r="AE55" s="4">
        <v>0.02346810806606846</v>
      </c>
    </row>
    <row r="56" spans="1:31" ht="21.75" customHeight="1">
      <c r="A56" s="123" t="s">
        <v>24</v>
      </c>
      <c r="B56" s="124"/>
      <c r="C56" s="124"/>
      <c r="D56" s="125"/>
      <c r="E56" s="99">
        <v>33</v>
      </c>
      <c r="F56" s="99">
        <v>256</v>
      </c>
      <c r="G56" s="99">
        <v>42</v>
      </c>
      <c r="H56" s="99">
        <v>1481</v>
      </c>
      <c r="I56" s="99">
        <v>81</v>
      </c>
      <c r="J56" s="99">
        <v>7488</v>
      </c>
      <c r="K56" s="99">
        <v>45</v>
      </c>
      <c r="L56" s="99">
        <v>2043</v>
      </c>
      <c r="M56" s="99">
        <v>39</v>
      </c>
      <c r="N56" s="99">
        <v>5389</v>
      </c>
      <c r="O56" s="99">
        <v>52</v>
      </c>
      <c r="P56" s="99">
        <v>2412</v>
      </c>
      <c r="Q56" s="99">
        <v>34</v>
      </c>
      <c r="R56" s="99">
        <v>2230</v>
      </c>
      <c r="S56" s="99">
        <v>41</v>
      </c>
      <c r="T56" s="99">
        <v>1558</v>
      </c>
      <c r="U56" s="99">
        <v>34</v>
      </c>
      <c r="V56" s="99">
        <v>2953</v>
      </c>
      <c r="W56" s="99">
        <v>37</v>
      </c>
      <c r="X56" s="99">
        <v>5961</v>
      </c>
      <c r="Y56" s="99">
        <v>73</v>
      </c>
      <c r="Z56" s="99">
        <v>9496</v>
      </c>
      <c r="AA56" s="99">
        <v>30</v>
      </c>
      <c r="AB56" s="99">
        <v>4200</v>
      </c>
      <c r="AC56" s="126">
        <f t="shared" si="5"/>
        <v>541</v>
      </c>
      <c r="AD56" s="127">
        <f t="shared" si="6"/>
        <v>45467</v>
      </c>
      <c r="AE56" s="4">
        <v>0</v>
      </c>
    </row>
    <row r="57" spans="1:30" ht="24" customHeight="1">
      <c r="A57" s="166" t="s">
        <v>1</v>
      </c>
      <c r="B57" s="166"/>
      <c r="C57" s="166"/>
      <c r="D57" s="166"/>
      <c r="E57" s="86">
        <f>SUM(E46:E56)</f>
        <v>81</v>
      </c>
      <c r="F57" s="86">
        <f aca="true" t="shared" si="7" ref="F57:AD57">SUM(F46:F56)</f>
        <v>3369</v>
      </c>
      <c r="G57" s="86">
        <f t="shared" si="7"/>
        <v>110</v>
      </c>
      <c r="H57" s="86">
        <f t="shared" si="7"/>
        <v>5257</v>
      </c>
      <c r="I57" s="86">
        <f t="shared" si="7"/>
        <v>368</v>
      </c>
      <c r="J57" s="86">
        <f t="shared" si="7"/>
        <v>81731</v>
      </c>
      <c r="K57" s="86">
        <f t="shared" si="7"/>
        <v>127</v>
      </c>
      <c r="L57" s="86">
        <f t="shared" si="7"/>
        <v>13245</v>
      </c>
      <c r="M57" s="86">
        <f t="shared" si="7"/>
        <v>189</v>
      </c>
      <c r="N57" s="86">
        <f t="shared" si="7"/>
        <v>21245</v>
      </c>
      <c r="O57" s="86">
        <f t="shared" si="7"/>
        <v>261</v>
      </c>
      <c r="P57" s="86">
        <f t="shared" si="7"/>
        <v>25449</v>
      </c>
      <c r="Q57" s="86">
        <f t="shared" si="7"/>
        <v>170</v>
      </c>
      <c r="R57" s="86">
        <f t="shared" si="7"/>
        <v>20792</v>
      </c>
      <c r="S57" s="86">
        <f t="shared" si="7"/>
        <v>186</v>
      </c>
      <c r="T57" s="86">
        <f t="shared" si="7"/>
        <v>17929</v>
      </c>
      <c r="U57" s="86">
        <f t="shared" si="7"/>
        <v>266</v>
      </c>
      <c r="V57" s="86">
        <f t="shared" si="7"/>
        <v>30183</v>
      </c>
      <c r="W57" s="86">
        <f t="shared" si="7"/>
        <v>200</v>
      </c>
      <c r="X57" s="86">
        <f t="shared" si="7"/>
        <v>16013</v>
      </c>
      <c r="Y57" s="86">
        <f t="shared" si="7"/>
        <v>429</v>
      </c>
      <c r="Z57" s="86">
        <f t="shared" si="7"/>
        <v>91595</v>
      </c>
      <c r="AA57" s="86">
        <f t="shared" si="7"/>
        <v>157</v>
      </c>
      <c r="AB57" s="86">
        <f t="shared" si="7"/>
        <v>11852</v>
      </c>
      <c r="AC57" s="86">
        <f t="shared" si="7"/>
        <v>2544</v>
      </c>
      <c r="AD57" s="86">
        <f t="shared" si="7"/>
        <v>338660</v>
      </c>
    </row>
    <row r="58" spans="1:30" ht="27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3.5" customHeight="1" thickBo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23.25" customHeight="1" thickBot="1" thickTop="1">
      <c r="A60" s="70" t="s">
        <v>49</v>
      </c>
      <c r="B60" s="87"/>
      <c r="C60" s="87"/>
      <c r="D60" s="88"/>
      <c r="E60" s="87"/>
      <c r="F60" s="87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94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</row>
    <row r="61" spans="1:30" ht="15" customHeight="1" thickTop="1">
      <c r="A61" s="26"/>
      <c r="B61" s="26"/>
      <c r="C61" s="26"/>
      <c r="D61" s="26"/>
      <c r="E61" s="26"/>
      <c r="F61" s="2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21.75" customHeight="1">
      <c r="A62" s="165" t="s">
        <v>25</v>
      </c>
      <c r="B62" s="165"/>
      <c r="C62" s="165"/>
      <c r="D62" s="165"/>
      <c r="E62" s="166" t="s">
        <v>15</v>
      </c>
      <c r="F62" s="166"/>
      <c r="G62" s="166" t="s">
        <v>2</v>
      </c>
      <c r="H62" s="166"/>
      <c r="I62" s="166" t="s">
        <v>3</v>
      </c>
      <c r="J62" s="166"/>
      <c r="K62" s="166" t="s">
        <v>4</v>
      </c>
      <c r="L62" s="166"/>
      <c r="M62" s="166" t="s">
        <v>5</v>
      </c>
      <c r="N62" s="166"/>
      <c r="O62" s="166" t="s">
        <v>6</v>
      </c>
      <c r="P62" s="166"/>
      <c r="Q62" s="166" t="s">
        <v>7</v>
      </c>
      <c r="R62" s="166"/>
      <c r="S62" s="166" t="s">
        <v>8</v>
      </c>
      <c r="T62" s="166"/>
      <c r="U62" s="166" t="s">
        <v>16</v>
      </c>
      <c r="V62" s="166"/>
      <c r="W62" s="166" t="s">
        <v>9</v>
      </c>
      <c r="X62" s="166"/>
      <c r="Y62" s="166" t="s">
        <v>10</v>
      </c>
      <c r="Z62" s="166"/>
      <c r="AA62" s="166" t="s">
        <v>11</v>
      </c>
      <c r="AB62" s="166"/>
      <c r="AC62" s="166" t="s">
        <v>1</v>
      </c>
      <c r="AD62" s="166"/>
    </row>
    <row r="63" spans="1:30" ht="52.5" customHeight="1">
      <c r="A63" s="165"/>
      <c r="B63" s="165"/>
      <c r="C63" s="165"/>
      <c r="D63" s="165"/>
      <c r="E63" s="102" t="s">
        <v>40</v>
      </c>
      <c r="F63" s="102" t="s">
        <v>86</v>
      </c>
      <c r="G63" s="102" t="s">
        <v>40</v>
      </c>
      <c r="H63" s="102" t="s">
        <v>86</v>
      </c>
      <c r="I63" s="102" t="s">
        <v>40</v>
      </c>
      <c r="J63" s="102" t="s">
        <v>86</v>
      </c>
      <c r="K63" s="102" t="s">
        <v>40</v>
      </c>
      <c r="L63" s="102" t="s">
        <v>86</v>
      </c>
      <c r="M63" s="102" t="s">
        <v>40</v>
      </c>
      <c r="N63" s="102" t="s">
        <v>86</v>
      </c>
      <c r="O63" s="102" t="s">
        <v>40</v>
      </c>
      <c r="P63" s="102" t="s">
        <v>86</v>
      </c>
      <c r="Q63" s="102" t="s">
        <v>40</v>
      </c>
      <c r="R63" s="102" t="s">
        <v>86</v>
      </c>
      <c r="S63" s="102" t="s">
        <v>40</v>
      </c>
      <c r="T63" s="102" t="s">
        <v>86</v>
      </c>
      <c r="U63" s="102" t="s">
        <v>40</v>
      </c>
      <c r="V63" s="102" t="s">
        <v>86</v>
      </c>
      <c r="W63" s="102" t="s">
        <v>40</v>
      </c>
      <c r="X63" s="102" t="s">
        <v>86</v>
      </c>
      <c r="Y63" s="102" t="s">
        <v>40</v>
      </c>
      <c r="Z63" s="102" t="s">
        <v>86</v>
      </c>
      <c r="AA63" s="102" t="s">
        <v>40</v>
      </c>
      <c r="AB63" s="102" t="s">
        <v>86</v>
      </c>
      <c r="AC63" s="102" t="s">
        <v>40</v>
      </c>
      <c r="AD63" s="102" t="s">
        <v>86</v>
      </c>
    </row>
    <row r="64" spans="1:30" ht="21" customHeight="1">
      <c r="A64" s="111" t="s">
        <v>77</v>
      </c>
      <c r="B64" s="112"/>
      <c r="C64" s="112"/>
      <c r="D64" s="113"/>
      <c r="E64" s="135">
        <v>1</v>
      </c>
      <c r="F64" s="135">
        <v>2</v>
      </c>
      <c r="G64" s="81">
        <v>2</v>
      </c>
      <c r="H64" s="81">
        <v>8</v>
      </c>
      <c r="I64" s="81">
        <v>2</v>
      </c>
      <c r="J64" s="81">
        <v>8</v>
      </c>
      <c r="K64" s="81">
        <v>2</v>
      </c>
      <c r="L64" s="81">
        <v>6</v>
      </c>
      <c r="M64" s="81">
        <v>2</v>
      </c>
      <c r="N64" s="81">
        <v>8</v>
      </c>
      <c r="O64" s="81">
        <v>2</v>
      </c>
      <c r="P64" s="81">
        <v>5</v>
      </c>
      <c r="Q64" s="81">
        <v>2</v>
      </c>
      <c r="R64" s="81">
        <v>4</v>
      </c>
      <c r="S64" s="81">
        <v>2</v>
      </c>
      <c r="T64" s="81">
        <v>4</v>
      </c>
      <c r="U64" s="81">
        <v>1</v>
      </c>
      <c r="V64" s="81">
        <v>2</v>
      </c>
      <c r="W64" s="81">
        <v>1</v>
      </c>
      <c r="X64" s="81">
        <v>10</v>
      </c>
      <c r="Y64" s="81">
        <v>1</v>
      </c>
      <c r="Z64" s="81">
        <v>10</v>
      </c>
      <c r="AA64" s="81">
        <v>1</v>
      </c>
      <c r="AB64" s="81">
        <v>6</v>
      </c>
      <c r="AC64" s="81">
        <f>E64+G64+I64+K64+M64+O64+Q64+S64+U64+W64+Y64+AA64</f>
        <v>19</v>
      </c>
      <c r="AD64" s="82">
        <f>F64+H64+J64+L64+N64+P64+R64+T64+V64+X64+Z64+AB64</f>
        <v>73</v>
      </c>
    </row>
    <row r="65" spans="1:30" ht="21" customHeight="1">
      <c r="A65" s="114" t="s">
        <v>78</v>
      </c>
      <c r="B65" s="115"/>
      <c r="C65" s="115"/>
      <c r="D65" s="116"/>
      <c r="E65" s="136">
        <v>9</v>
      </c>
      <c r="F65" s="136">
        <v>35</v>
      </c>
      <c r="G65" s="83">
        <v>14</v>
      </c>
      <c r="H65" s="83">
        <v>52</v>
      </c>
      <c r="I65" s="83">
        <v>15</v>
      </c>
      <c r="J65" s="83">
        <v>58</v>
      </c>
      <c r="K65" s="83">
        <v>15</v>
      </c>
      <c r="L65" s="83">
        <v>60</v>
      </c>
      <c r="M65" s="83">
        <v>16</v>
      </c>
      <c r="N65" s="83">
        <v>71</v>
      </c>
      <c r="O65" s="83">
        <v>19</v>
      </c>
      <c r="P65" s="83">
        <v>70</v>
      </c>
      <c r="Q65" s="83">
        <v>18</v>
      </c>
      <c r="R65" s="83">
        <v>58</v>
      </c>
      <c r="S65" s="83">
        <v>18</v>
      </c>
      <c r="T65" s="83">
        <v>70</v>
      </c>
      <c r="U65" s="83">
        <v>17</v>
      </c>
      <c r="V65" s="83">
        <v>58</v>
      </c>
      <c r="W65" s="83">
        <v>16</v>
      </c>
      <c r="X65" s="83">
        <v>59</v>
      </c>
      <c r="Y65" s="83">
        <v>14</v>
      </c>
      <c r="Z65" s="83">
        <v>55</v>
      </c>
      <c r="AA65" s="83">
        <v>16</v>
      </c>
      <c r="AB65" s="83">
        <v>67</v>
      </c>
      <c r="AC65" s="83">
        <f aca="true" t="shared" si="8" ref="AC65:AC75">E65+G65+I65+K65+M65+O65+Q65+S65+U65+W65+Y65+AA65</f>
        <v>187</v>
      </c>
      <c r="AD65" s="84">
        <f aca="true" t="shared" si="9" ref="AD65:AD75">F65+H65+J65+L65+N65+P65+R65+T65+V65+X65+Z65+AB65</f>
        <v>713</v>
      </c>
    </row>
    <row r="66" spans="1:30" ht="21" customHeight="1">
      <c r="A66" s="114" t="s">
        <v>79</v>
      </c>
      <c r="B66" s="115"/>
      <c r="C66" s="115"/>
      <c r="D66" s="116"/>
      <c r="E66" s="136">
        <v>44</v>
      </c>
      <c r="F66" s="136">
        <v>86</v>
      </c>
      <c r="G66" s="83">
        <v>61</v>
      </c>
      <c r="H66" s="83">
        <v>122</v>
      </c>
      <c r="I66" s="83">
        <v>150</v>
      </c>
      <c r="J66" s="83">
        <v>336</v>
      </c>
      <c r="K66" s="83">
        <v>78</v>
      </c>
      <c r="L66" s="83">
        <v>184</v>
      </c>
      <c r="M66" s="83">
        <v>70</v>
      </c>
      <c r="N66" s="83">
        <v>149</v>
      </c>
      <c r="O66" s="83">
        <v>76</v>
      </c>
      <c r="P66" s="83">
        <v>163</v>
      </c>
      <c r="Q66" s="83">
        <v>72</v>
      </c>
      <c r="R66" s="83">
        <v>168</v>
      </c>
      <c r="S66" s="83">
        <v>107</v>
      </c>
      <c r="T66" s="83">
        <v>272</v>
      </c>
      <c r="U66" s="83">
        <v>88</v>
      </c>
      <c r="V66" s="83">
        <v>226</v>
      </c>
      <c r="W66" s="83">
        <v>66</v>
      </c>
      <c r="X66" s="83">
        <v>161</v>
      </c>
      <c r="Y66" s="83">
        <v>195</v>
      </c>
      <c r="Z66" s="83">
        <v>809</v>
      </c>
      <c r="AA66" s="83">
        <v>50</v>
      </c>
      <c r="AB66" s="83">
        <v>125</v>
      </c>
      <c r="AC66" s="83">
        <f t="shared" si="8"/>
        <v>1057</v>
      </c>
      <c r="AD66" s="84">
        <f t="shared" si="9"/>
        <v>2801</v>
      </c>
    </row>
    <row r="67" spans="1:30" ht="21" customHeight="1">
      <c r="A67" s="114" t="s">
        <v>80</v>
      </c>
      <c r="B67" s="115"/>
      <c r="C67" s="115"/>
      <c r="D67" s="116"/>
      <c r="E67" s="136">
        <v>99</v>
      </c>
      <c r="F67" s="136">
        <v>330</v>
      </c>
      <c r="G67" s="83">
        <v>128</v>
      </c>
      <c r="H67" s="83">
        <v>388</v>
      </c>
      <c r="I67" s="83">
        <v>228</v>
      </c>
      <c r="J67" s="83">
        <v>943</v>
      </c>
      <c r="K67" s="83">
        <v>114</v>
      </c>
      <c r="L67" s="83">
        <v>316</v>
      </c>
      <c r="M67" s="83">
        <v>136</v>
      </c>
      <c r="N67" s="83">
        <v>861</v>
      </c>
      <c r="O67" s="83">
        <v>125</v>
      </c>
      <c r="P67" s="83">
        <v>298</v>
      </c>
      <c r="Q67" s="83">
        <v>131</v>
      </c>
      <c r="R67" s="83">
        <v>463</v>
      </c>
      <c r="S67" s="83">
        <v>173</v>
      </c>
      <c r="T67" s="83">
        <v>535</v>
      </c>
      <c r="U67" s="83">
        <v>151</v>
      </c>
      <c r="V67" s="83">
        <v>315</v>
      </c>
      <c r="W67" s="83">
        <v>158</v>
      </c>
      <c r="X67" s="83">
        <v>283</v>
      </c>
      <c r="Y67" s="83">
        <v>365</v>
      </c>
      <c r="Z67" s="83">
        <v>1195</v>
      </c>
      <c r="AA67" s="83">
        <v>151</v>
      </c>
      <c r="AB67" s="83">
        <v>703</v>
      </c>
      <c r="AC67" s="83">
        <f t="shared" si="8"/>
        <v>1959</v>
      </c>
      <c r="AD67" s="84">
        <f t="shared" si="9"/>
        <v>6630</v>
      </c>
    </row>
    <row r="68" spans="1:30" ht="21" customHeight="1">
      <c r="A68" s="114" t="s">
        <v>81</v>
      </c>
      <c r="B68" s="115"/>
      <c r="C68" s="115"/>
      <c r="D68" s="116"/>
      <c r="E68" s="136">
        <v>13</v>
      </c>
      <c r="F68" s="136">
        <v>40</v>
      </c>
      <c r="G68" s="83">
        <v>9</v>
      </c>
      <c r="H68" s="83">
        <v>10</v>
      </c>
      <c r="I68" s="83">
        <v>39</v>
      </c>
      <c r="J68" s="83">
        <v>68</v>
      </c>
      <c r="K68" s="83">
        <v>17</v>
      </c>
      <c r="L68" s="83">
        <v>19</v>
      </c>
      <c r="M68" s="83">
        <v>33</v>
      </c>
      <c r="N68" s="83">
        <v>47</v>
      </c>
      <c r="O68" s="83">
        <v>19</v>
      </c>
      <c r="P68" s="83">
        <v>48</v>
      </c>
      <c r="Q68" s="83">
        <v>33</v>
      </c>
      <c r="R68" s="83">
        <v>64</v>
      </c>
      <c r="S68" s="83">
        <v>39</v>
      </c>
      <c r="T68" s="83">
        <v>2129</v>
      </c>
      <c r="U68" s="83">
        <v>23</v>
      </c>
      <c r="V68" s="83">
        <v>29</v>
      </c>
      <c r="W68" s="83">
        <v>27</v>
      </c>
      <c r="X68" s="83">
        <v>187</v>
      </c>
      <c r="Y68" s="83">
        <v>68</v>
      </c>
      <c r="Z68" s="83">
        <v>1877</v>
      </c>
      <c r="AA68" s="83">
        <v>22</v>
      </c>
      <c r="AB68" s="83">
        <v>2038</v>
      </c>
      <c r="AC68" s="83">
        <f t="shared" si="8"/>
        <v>342</v>
      </c>
      <c r="AD68" s="84">
        <f t="shared" si="9"/>
        <v>6556</v>
      </c>
    </row>
    <row r="69" spans="1:30" ht="21" customHeight="1">
      <c r="A69" s="114" t="s">
        <v>82</v>
      </c>
      <c r="B69" s="115"/>
      <c r="C69" s="115"/>
      <c r="D69" s="116"/>
      <c r="E69" s="136">
        <v>0</v>
      </c>
      <c r="F69" s="136">
        <v>0</v>
      </c>
      <c r="G69" s="83">
        <v>1</v>
      </c>
      <c r="H69" s="83">
        <v>5830</v>
      </c>
      <c r="I69" s="83">
        <v>3</v>
      </c>
      <c r="J69" s="83">
        <v>3857</v>
      </c>
      <c r="K69" s="83">
        <v>0</v>
      </c>
      <c r="L69" s="83">
        <v>0</v>
      </c>
      <c r="M69" s="83">
        <v>1</v>
      </c>
      <c r="N69" s="83">
        <v>1</v>
      </c>
      <c r="O69" s="83">
        <v>1</v>
      </c>
      <c r="P69" s="83">
        <v>1</v>
      </c>
      <c r="Q69" s="83">
        <v>0</v>
      </c>
      <c r="R69" s="83">
        <v>0</v>
      </c>
      <c r="S69" s="83">
        <v>1</v>
      </c>
      <c r="T69" s="83">
        <v>90</v>
      </c>
      <c r="U69" s="83">
        <v>0</v>
      </c>
      <c r="V69" s="83">
        <v>0</v>
      </c>
      <c r="W69" s="83">
        <v>4</v>
      </c>
      <c r="X69" s="83">
        <v>10268</v>
      </c>
      <c r="Y69" s="83">
        <v>7</v>
      </c>
      <c r="Z69" s="83">
        <v>3206</v>
      </c>
      <c r="AA69" s="83">
        <v>1</v>
      </c>
      <c r="AB69" s="83">
        <v>1</v>
      </c>
      <c r="AC69" s="83">
        <f t="shared" si="8"/>
        <v>19</v>
      </c>
      <c r="AD69" s="84">
        <f t="shared" si="9"/>
        <v>23254</v>
      </c>
    </row>
    <row r="70" spans="1:30" ht="21" customHeight="1">
      <c r="A70" s="114" t="s">
        <v>83</v>
      </c>
      <c r="B70" s="115"/>
      <c r="C70" s="115"/>
      <c r="D70" s="116"/>
      <c r="E70" s="137">
        <v>39</v>
      </c>
      <c r="F70" s="137">
        <v>1566</v>
      </c>
      <c r="G70" s="118">
        <v>44</v>
      </c>
      <c r="H70" s="118">
        <v>4656</v>
      </c>
      <c r="I70" s="118">
        <v>53</v>
      </c>
      <c r="J70" s="118">
        <v>3251</v>
      </c>
      <c r="K70" s="118">
        <v>40</v>
      </c>
      <c r="L70" s="118">
        <v>2179</v>
      </c>
      <c r="M70" s="118">
        <v>47</v>
      </c>
      <c r="N70" s="118">
        <v>2918</v>
      </c>
      <c r="O70" s="118">
        <v>29</v>
      </c>
      <c r="P70" s="118">
        <v>1543</v>
      </c>
      <c r="Q70" s="118">
        <v>42</v>
      </c>
      <c r="R70" s="118">
        <v>1303</v>
      </c>
      <c r="S70" s="83">
        <v>24</v>
      </c>
      <c r="T70" s="83">
        <v>1071</v>
      </c>
      <c r="U70" s="83">
        <v>23</v>
      </c>
      <c r="V70" s="83">
        <v>1017</v>
      </c>
      <c r="W70" s="83">
        <v>28</v>
      </c>
      <c r="X70" s="83">
        <v>1460</v>
      </c>
      <c r="Y70" s="83">
        <v>77</v>
      </c>
      <c r="Z70" s="83">
        <v>3132</v>
      </c>
      <c r="AA70" s="83">
        <v>32</v>
      </c>
      <c r="AB70" s="83">
        <v>1585</v>
      </c>
      <c r="AC70" s="83">
        <f t="shared" si="8"/>
        <v>478</v>
      </c>
      <c r="AD70" s="84">
        <f t="shared" si="9"/>
        <v>25681</v>
      </c>
    </row>
    <row r="71" spans="1:30" ht="21" customHeight="1">
      <c r="A71" s="114" t="s">
        <v>84</v>
      </c>
      <c r="B71" s="115"/>
      <c r="C71" s="115"/>
      <c r="D71" s="116"/>
      <c r="E71" s="137">
        <v>1</v>
      </c>
      <c r="F71" s="137">
        <v>15</v>
      </c>
      <c r="G71" s="118">
        <v>2</v>
      </c>
      <c r="H71" s="118">
        <v>35</v>
      </c>
      <c r="I71" s="118">
        <v>7</v>
      </c>
      <c r="J71" s="118">
        <v>360</v>
      </c>
      <c r="K71" s="118">
        <v>3</v>
      </c>
      <c r="L71" s="118">
        <v>61</v>
      </c>
      <c r="M71" s="118">
        <v>4</v>
      </c>
      <c r="N71" s="118">
        <v>39</v>
      </c>
      <c r="O71" s="118">
        <v>6</v>
      </c>
      <c r="P71" s="118">
        <v>5005</v>
      </c>
      <c r="Q71" s="118">
        <v>4</v>
      </c>
      <c r="R71" s="118">
        <v>1003</v>
      </c>
      <c r="S71" s="83">
        <v>3</v>
      </c>
      <c r="T71" s="83">
        <v>48</v>
      </c>
      <c r="U71" s="83">
        <v>3</v>
      </c>
      <c r="V71" s="83">
        <v>12</v>
      </c>
      <c r="W71" s="83">
        <v>4</v>
      </c>
      <c r="X71" s="83">
        <v>4</v>
      </c>
      <c r="Y71" s="83">
        <v>11</v>
      </c>
      <c r="Z71" s="83">
        <v>12</v>
      </c>
      <c r="AA71" s="83">
        <v>7</v>
      </c>
      <c r="AB71" s="83">
        <v>7</v>
      </c>
      <c r="AC71" s="83">
        <f t="shared" si="8"/>
        <v>55</v>
      </c>
      <c r="AD71" s="84">
        <f t="shared" si="9"/>
        <v>6601</v>
      </c>
    </row>
    <row r="72" spans="1:30" ht="21" customHeight="1">
      <c r="A72" s="114" t="s">
        <v>26</v>
      </c>
      <c r="B72" s="115"/>
      <c r="C72" s="115"/>
      <c r="D72" s="116"/>
      <c r="E72" s="137">
        <v>4</v>
      </c>
      <c r="F72" s="137">
        <v>34</v>
      </c>
      <c r="G72" s="118">
        <v>2</v>
      </c>
      <c r="H72" s="118">
        <v>71</v>
      </c>
      <c r="I72" s="118">
        <v>3</v>
      </c>
      <c r="J72" s="118">
        <v>33</v>
      </c>
      <c r="K72" s="118">
        <v>2</v>
      </c>
      <c r="L72" s="118">
        <v>31</v>
      </c>
      <c r="M72" s="118">
        <v>3</v>
      </c>
      <c r="N72" s="118">
        <v>33</v>
      </c>
      <c r="O72" s="118">
        <v>2</v>
      </c>
      <c r="P72" s="118">
        <v>31</v>
      </c>
      <c r="Q72" s="118">
        <v>5</v>
      </c>
      <c r="R72" s="118">
        <v>39</v>
      </c>
      <c r="S72" s="83">
        <v>5</v>
      </c>
      <c r="T72" s="83">
        <v>39</v>
      </c>
      <c r="U72" s="83">
        <v>5</v>
      </c>
      <c r="V72" s="83">
        <v>36</v>
      </c>
      <c r="W72" s="83">
        <v>4</v>
      </c>
      <c r="X72" s="83">
        <v>40</v>
      </c>
      <c r="Y72" s="83">
        <v>9</v>
      </c>
      <c r="Z72" s="83">
        <v>18</v>
      </c>
      <c r="AA72" s="83">
        <v>2</v>
      </c>
      <c r="AB72" s="83">
        <v>6</v>
      </c>
      <c r="AC72" s="83">
        <f t="shared" si="8"/>
        <v>46</v>
      </c>
      <c r="AD72" s="84">
        <f t="shared" si="9"/>
        <v>411</v>
      </c>
    </row>
    <row r="73" spans="1:30" ht="21" customHeight="1">
      <c r="A73" s="114" t="s">
        <v>27</v>
      </c>
      <c r="B73" s="115"/>
      <c r="C73" s="115"/>
      <c r="D73" s="116"/>
      <c r="E73" s="137">
        <v>4</v>
      </c>
      <c r="F73" s="137">
        <v>4</v>
      </c>
      <c r="G73" s="118">
        <v>5</v>
      </c>
      <c r="H73" s="118">
        <v>5</v>
      </c>
      <c r="I73" s="118">
        <v>25</v>
      </c>
      <c r="J73" s="118">
        <v>25</v>
      </c>
      <c r="K73" s="118">
        <v>8</v>
      </c>
      <c r="L73" s="118">
        <v>8</v>
      </c>
      <c r="M73" s="118">
        <v>16</v>
      </c>
      <c r="N73" s="118">
        <v>16</v>
      </c>
      <c r="O73" s="118">
        <v>8</v>
      </c>
      <c r="P73" s="118">
        <v>8</v>
      </c>
      <c r="Q73" s="118">
        <v>7</v>
      </c>
      <c r="R73" s="118">
        <v>7</v>
      </c>
      <c r="S73" s="83">
        <v>16</v>
      </c>
      <c r="T73" s="83">
        <v>16</v>
      </c>
      <c r="U73" s="83">
        <v>13</v>
      </c>
      <c r="V73" s="83">
        <v>13</v>
      </c>
      <c r="W73" s="83">
        <v>6</v>
      </c>
      <c r="X73" s="83">
        <v>6</v>
      </c>
      <c r="Y73" s="83">
        <v>19</v>
      </c>
      <c r="Z73" s="83">
        <v>19</v>
      </c>
      <c r="AA73" s="83">
        <v>3</v>
      </c>
      <c r="AB73" s="83">
        <v>3</v>
      </c>
      <c r="AC73" s="83">
        <f t="shared" si="8"/>
        <v>130</v>
      </c>
      <c r="AD73" s="84">
        <f t="shared" si="9"/>
        <v>130</v>
      </c>
    </row>
    <row r="74" spans="1:30" ht="21" customHeight="1">
      <c r="A74" s="129" t="s">
        <v>85</v>
      </c>
      <c r="B74" s="130"/>
      <c r="C74" s="130"/>
      <c r="D74" s="131"/>
      <c r="E74" s="137">
        <v>0</v>
      </c>
      <c r="F74" s="137">
        <v>0</v>
      </c>
      <c r="G74" s="118">
        <v>0</v>
      </c>
      <c r="H74" s="118">
        <v>0</v>
      </c>
      <c r="I74" s="118">
        <v>1</v>
      </c>
      <c r="J74" s="118">
        <v>1</v>
      </c>
      <c r="K74" s="118">
        <v>2</v>
      </c>
      <c r="L74" s="118">
        <v>2</v>
      </c>
      <c r="M74" s="118">
        <v>1</v>
      </c>
      <c r="N74" s="118">
        <v>2</v>
      </c>
      <c r="O74" s="118">
        <v>2</v>
      </c>
      <c r="P74" s="118">
        <v>2</v>
      </c>
      <c r="Q74" s="118">
        <v>1</v>
      </c>
      <c r="R74" s="118">
        <v>1</v>
      </c>
      <c r="S74" s="83">
        <v>0</v>
      </c>
      <c r="T74" s="83">
        <v>0</v>
      </c>
      <c r="U74" s="83">
        <v>1</v>
      </c>
      <c r="V74" s="83">
        <v>1</v>
      </c>
      <c r="W74" s="83">
        <v>1</v>
      </c>
      <c r="X74" s="83">
        <v>1</v>
      </c>
      <c r="Y74" s="83">
        <v>6</v>
      </c>
      <c r="Z74" s="83">
        <v>6</v>
      </c>
      <c r="AA74" s="83">
        <v>0</v>
      </c>
      <c r="AB74" s="83">
        <v>0</v>
      </c>
      <c r="AC74" s="83">
        <f t="shared" si="8"/>
        <v>15</v>
      </c>
      <c r="AD74" s="84">
        <f t="shared" si="9"/>
        <v>16</v>
      </c>
    </row>
    <row r="75" spans="1:30" ht="21" customHeight="1">
      <c r="A75" s="132" t="s">
        <v>24</v>
      </c>
      <c r="B75" s="133"/>
      <c r="C75" s="133"/>
      <c r="D75" s="133"/>
      <c r="E75" s="134">
        <v>20</v>
      </c>
      <c r="F75" s="134">
        <v>374</v>
      </c>
      <c r="G75" s="119">
        <v>23</v>
      </c>
      <c r="H75" s="119">
        <v>277</v>
      </c>
      <c r="I75" s="119">
        <v>40</v>
      </c>
      <c r="J75" s="119">
        <v>458</v>
      </c>
      <c r="K75" s="119">
        <v>21</v>
      </c>
      <c r="L75" s="119">
        <v>294</v>
      </c>
      <c r="M75" s="119">
        <v>36</v>
      </c>
      <c r="N75" s="119">
        <v>691</v>
      </c>
      <c r="O75" s="119">
        <v>60</v>
      </c>
      <c r="P75" s="119">
        <v>481</v>
      </c>
      <c r="Q75" s="119">
        <v>70</v>
      </c>
      <c r="R75" s="119">
        <v>331</v>
      </c>
      <c r="S75" s="138">
        <v>79</v>
      </c>
      <c r="T75" s="138">
        <v>399</v>
      </c>
      <c r="U75" s="138">
        <v>58</v>
      </c>
      <c r="V75" s="138">
        <v>202</v>
      </c>
      <c r="W75" s="138">
        <v>47</v>
      </c>
      <c r="X75" s="138">
        <v>151</v>
      </c>
      <c r="Y75" s="138">
        <v>85</v>
      </c>
      <c r="Z75" s="138">
        <v>185</v>
      </c>
      <c r="AA75" s="138">
        <v>31</v>
      </c>
      <c r="AB75" s="138">
        <v>711</v>
      </c>
      <c r="AC75" s="138">
        <f t="shared" si="8"/>
        <v>570</v>
      </c>
      <c r="AD75" s="128">
        <f t="shared" si="9"/>
        <v>4554</v>
      </c>
    </row>
    <row r="76" spans="1:30" ht="26.25" customHeight="1">
      <c r="A76" s="165" t="s">
        <v>1</v>
      </c>
      <c r="B76" s="165"/>
      <c r="C76" s="165"/>
      <c r="D76" s="165"/>
      <c r="E76" s="117">
        <f>SUM(E64:E75)</f>
        <v>234</v>
      </c>
      <c r="F76" s="117">
        <f>SUM(F64:F75)</f>
        <v>2486</v>
      </c>
      <c r="G76" s="117">
        <f aca="true" t="shared" si="10" ref="G76:AD76">SUM(G64:G75)</f>
        <v>291</v>
      </c>
      <c r="H76" s="117">
        <f t="shared" si="10"/>
        <v>11454</v>
      </c>
      <c r="I76" s="117">
        <f t="shared" si="10"/>
        <v>566</v>
      </c>
      <c r="J76" s="117">
        <f t="shared" si="10"/>
        <v>9398</v>
      </c>
      <c r="K76" s="117">
        <f t="shared" si="10"/>
        <v>302</v>
      </c>
      <c r="L76" s="117">
        <f t="shared" si="10"/>
        <v>3160</v>
      </c>
      <c r="M76" s="117">
        <f t="shared" si="10"/>
        <v>365</v>
      </c>
      <c r="N76" s="117">
        <f t="shared" si="10"/>
        <v>4836</v>
      </c>
      <c r="O76" s="117">
        <f t="shared" si="10"/>
        <v>349</v>
      </c>
      <c r="P76" s="117">
        <f t="shared" si="10"/>
        <v>7655</v>
      </c>
      <c r="Q76" s="117">
        <f t="shared" si="10"/>
        <v>385</v>
      </c>
      <c r="R76" s="117">
        <f t="shared" si="10"/>
        <v>3441</v>
      </c>
      <c r="S76" s="117">
        <f t="shared" si="10"/>
        <v>467</v>
      </c>
      <c r="T76" s="117">
        <f t="shared" si="10"/>
        <v>4673</v>
      </c>
      <c r="U76" s="117">
        <f t="shared" si="10"/>
        <v>383</v>
      </c>
      <c r="V76" s="117">
        <f t="shared" si="10"/>
        <v>1911</v>
      </c>
      <c r="W76" s="117">
        <f t="shared" si="10"/>
        <v>362</v>
      </c>
      <c r="X76" s="117">
        <f t="shared" si="10"/>
        <v>12630</v>
      </c>
      <c r="Y76" s="117">
        <f t="shared" si="10"/>
        <v>857</v>
      </c>
      <c r="Z76" s="117">
        <f t="shared" si="10"/>
        <v>10524</v>
      </c>
      <c r="AA76" s="117">
        <f t="shared" si="10"/>
        <v>316</v>
      </c>
      <c r="AB76" s="117">
        <f t="shared" si="10"/>
        <v>5252</v>
      </c>
      <c r="AC76" s="117">
        <f t="shared" si="10"/>
        <v>4877</v>
      </c>
      <c r="AD76" s="117">
        <f t="shared" si="10"/>
        <v>77420</v>
      </c>
    </row>
    <row r="77" spans="1:30" s="141" customFormat="1" ht="26.25" customHeight="1" thickBot="1">
      <c r="A77" s="139"/>
      <c r="B77" s="139"/>
      <c r="C77" s="139"/>
      <c r="D77" s="139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</row>
    <row r="78" spans="1:30" ht="23.25" customHeight="1" thickBot="1" thickTop="1">
      <c r="A78" s="70" t="s">
        <v>87</v>
      </c>
      <c r="B78" s="87"/>
      <c r="C78" s="87"/>
      <c r="D78" s="88"/>
      <c r="E78" s="87"/>
      <c r="F78" s="87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9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ht="15" customHeight="1" thickTop="1">
      <c r="A79" s="26"/>
      <c r="B79" s="26"/>
      <c r="C79" s="26"/>
      <c r="D79" s="26"/>
      <c r="E79" s="26"/>
      <c r="F79" s="26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ht="60.75" customHeight="1">
      <c r="A80" s="165" t="s">
        <v>25</v>
      </c>
      <c r="B80" s="165"/>
      <c r="C80" s="165"/>
      <c r="D80" s="165"/>
      <c r="E80" s="144" t="s">
        <v>15</v>
      </c>
      <c r="F80" s="144" t="s">
        <v>2</v>
      </c>
      <c r="G80" s="144" t="s">
        <v>3</v>
      </c>
      <c r="H80" s="144" t="s">
        <v>4</v>
      </c>
      <c r="I80" s="144" t="s">
        <v>5</v>
      </c>
      <c r="J80" s="144" t="s">
        <v>6</v>
      </c>
      <c r="K80" s="144" t="s">
        <v>7</v>
      </c>
      <c r="L80" s="144" t="s">
        <v>8</v>
      </c>
      <c r="M80" s="144" t="s">
        <v>16</v>
      </c>
      <c r="N80" s="144" t="s">
        <v>9</v>
      </c>
      <c r="O80" s="144" t="s">
        <v>10</v>
      </c>
      <c r="P80" s="144" t="s">
        <v>11</v>
      </c>
      <c r="Q80" s="100" t="s">
        <v>1</v>
      </c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</row>
    <row r="81" spans="1:30" ht="21" customHeight="1">
      <c r="A81" s="111" t="s">
        <v>88</v>
      </c>
      <c r="B81" s="112"/>
      <c r="C81" s="112"/>
      <c r="D81" s="113"/>
      <c r="E81" s="135">
        <v>0</v>
      </c>
      <c r="F81" s="135">
        <v>0</v>
      </c>
      <c r="G81" s="81">
        <v>2</v>
      </c>
      <c r="H81" s="81">
        <v>4</v>
      </c>
      <c r="I81" s="81">
        <v>4</v>
      </c>
      <c r="J81" s="81">
        <v>1</v>
      </c>
      <c r="K81" s="81">
        <v>3</v>
      </c>
      <c r="L81" s="81">
        <v>6</v>
      </c>
      <c r="M81" s="81">
        <v>3</v>
      </c>
      <c r="N81" s="81">
        <v>10</v>
      </c>
      <c r="O81" s="81">
        <v>7</v>
      </c>
      <c r="P81" s="81">
        <v>2</v>
      </c>
      <c r="Q81" s="82">
        <f>SUM(E81:P81)</f>
        <v>42</v>
      </c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</row>
    <row r="82" spans="1:30" ht="21" customHeight="1">
      <c r="A82" s="114" t="s">
        <v>89</v>
      </c>
      <c r="B82" s="115"/>
      <c r="C82" s="115"/>
      <c r="D82" s="116"/>
      <c r="E82" s="136">
        <v>13</v>
      </c>
      <c r="F82" s="136">
        <v>18</v>
      </c>
      <c r="G82" s="83">
        <v>12</v>
      </c>
      <c r="H82" s="83">
        <v>8</v>
      </c>
      <c r="I82" s="83">
        <v>14</v>
      </c>
      <c r="J82" s="83">
        <v>19</v>
      </c>
      <c r="K82" s="83">
        <v>25</v>
      </c>
      <c r="L82" s="83">
        <v>11</v>
      </c>
      <c r="M82" s="83">
        <v>7</v>
      </c>
      <c r="N82" s="83">
        <v>10</v>
      </c>
      <c r="O82" s="83">
        <v>3</v>
      </c>
      <c r="P82" s="83">
        <v>11</v>
      </c>
      <c r="Q82" s="84">
        <f aca="true" t="shared" si="11" ref="Q82:Q91">SUM(E82:P82)</f>
        <v>151</v>
      </c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</row>
    <row r="83" spans="1:30" ht="21" customHeight="1">
      <c r="A83" s="114" t="s">
        <v>90</v>
      </c>
      <c r="B83" s="115"/>
      <c r="C83" s="115"/>
      <c r="D83" s="116"/>
      <c r="E83" s="136">
        <v>14</v>
      </c>
      <c r="F83" s="136">
        <v>14</v>
      </c>
      <c r="G83" s="83">
        <v>13</v>
      </c>
      <c r="H83" s="83">
        <v>12</v>
      </c>
      <c r="I83" s="83">
        <v>16</v>
      </c>
      <c r="J83" s="83">
        <v>12</v>
      </c>
      <c r="K83" s="83">
        <v>9</v>
      </c>
      <c r="L83" s="83">
        <v>7</v>
      </c>
      <c r="M83" s="83">
        <v>6</v>
      </c>
      <c r="N83" s="83">
        <v>10</v>
      </c>
      <c r="O83" s="83">
        <v>5</v>
      </c>
      <c r="P83" s="83">
        <v>4</v>
      </c>
      <c r="Q83" s="84">
        <f t="shared" si="11"/>
        <v>122</v>
      </c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</row>
    <row r="84" spans="1:30" ht="21" customHeight="1">
      <c r="A84" s="114" t="s">
        <v>91</v>
      </c>
      <c r="B84" s="115"/>
      <c r="C84" s="115"/>
      <c r="D84" s="116"/>
      <c r="E84" s="136">
        <v>3</v>
      </c>
      <c r="F84" s="136">
        <v>1</v>
      </c>
      <c r="G84" s="83">
        <v>1</v>
      </c>
      <c r="H84" s="83">
        <v>2</v>
      </c>
      <c r="I84" s="83">
        <v>3</v>
      </c>
      <c r="J84" s="83">
        <v>0</v>
      </c>
      <c r="K84" s="83">
        <v>0</v>
      </c>
      <c r="L84" s="83">
        <v>1</v>
      </c>
      <c r="M84" s="83">
        <v>1</v>
      </c>
      <c r="N84" s="83">
        <v>1</v>
      </c>
      <c r="O84" s="83">
        <v>0</v>
      </c>
      <c r="P84" s="83">
        <v>0</v>
      </c>
      <c r="Q84" s="84">
        <f t="shared" si="11"/>
        <v>13</v>
      </c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</row>
    <row r="85" spans="1:30" ht="21" customHeight="1">
      <c r="A85" s="114" t="s">
        <v>92</v>
      </c>
      <c r="B85" s="115"/>
      <c r="C85" s="115"/>
      <c r="D85" s="116"/>
      <c r="E85" s="136">
        <v>2</v>
      </c>
      <c r="F85" s="136">
        <v>1</v>
      </c>
      <c r="G85" s="83">
        <v>3</v>
      </c>
      <c r="H85" s="83">
        <v>8</v>
      </c>
      <c r="I85" s="83">
        <v>5</v>
      </c>
      <c r="J85" s="83">
        <v>5</v>
      </c>
      <c r="K85" s="83">
        <v>2</v>
      </c>
      <c r="L85" s="83">
        <v>2</v>
      </c>
      <c r="M85" s="83">
        <v>0</v>
      </c>
      <c r="N85" s="83">
        <v>2</v>
      </c>
      <c r="O85" s="83">
        <v>5</v>
      </c>
      <c r="P85" s="83">
        <v>9</v>
      </c>
      <c r="Q85" s="84">
        <f t="shared" si="11"/>
        <v>44</v>
      </c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</row>
    <row r="86" spans="1:30" ht="21" customHeight="1">
      <c r="A86" s="114" t="s">
        <v>93</v>
      </c>
      <c r="B86" s="115"/>
      <c r="C86" s="115"/>
      <c r="D86" s="116"/>
      <c r="E86" s="136">
        <v>1</v>
      </c>
      <c r="F86" s="136">
        <v>0</v>
      </c>
      <c r="G86" s="83">
        <v>4</v>
      </c>
      <c r="H86" s="83">
        <v>2</v>
      </c>
      <c r="I86" s="83">
        <v>2</v>
      </c>
      <c r="J86" s="83">
        <v>4</v>
      </c>
      <c r="K86" s="83">
        <v>3</v>
      </c>
      <c r="L86" s="83">
        <v>4</v>
      </c>
      <c r="M86" s="83">
        <v>2</v>
      </c>
      <c r="N86" s="83">
        <v>8</v>
      </c>
      <c r="O86" s="83">
        <v>5</v>
      </c>
      <c r="P86" s="83">
        <v>2</v>
      </c>
      <c r="Q86" s="84">
        <f t="shared" si="11"/>
        <v>37</v>
      </c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</row>
    <row r="87" spans="1:30" ht="21" customHeight="1">
      <c r="A87" s="114" t="s">
        <v>94</v>
      </c>
      <c r="B87" s="115"/>
      <c r="C87" s="115"/>
      <c r="D87" s="116"/>
      <c r="E87" s="137">
        <v>1</v>
      </c>
      <c r="F87" s="137">
        <v>0</v>
      </c>
      <c r="G87" s="118">
        <v>2</v>
      </c>
      <c r="H87" s="118">
        <v>0</v>
      </c>
      <c r="I87" s="118">
        <v>1</v>
      </c>
      <c r="J87" s="118">
        <v>0</v>
      </c>
      <c r="K87" s="118">
        <v>0</v>
      </c>
      <c r="L87" s="118">
        <v>1</v>
      </c>
      <c r="M87" s="118">
        <v>1</v>
      </c>
      <c r="N87" s="118">
        <v>1</v>
      </c>
      <c r="O87" s="118">
        <v>0</v>
      </c>
      <c r="P87" s="118">
        <v>2</v>
      </c>
      <c r="Q87" s="84">
        <f t="shared" si="11"/>
        <v>9</v>
      </c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</row>
    <row r="88" spans="1:30" ht="21" customHeight="1">
      <c r="A88" s="114" t="s">
        <v>95</v>
      </c>
      <c r="B88" s="115"/>
      <c r="C88" s="115"/>
      <c r="D88" s="116"/>
      <c r="E88" s="137">
        <v>4</v>
      </c>
      <c r="F88" s="137">
        <v>3</v>
      </c>
      <c r="G88" s="118">
        <v>8</v>
      </c>
      <c r="H88" s="118">
        <v>9</v>
      </c>
      <c r="I88" s="118">
        <v>13</v>
      </c>
      <c r="J88" s="118">
        <v>6</v>
      </c>
      <c r="K88" s="118">
        <v>9</v>
      </c>
      <c r="L88" s="118">
        <v>9</v>
      </c>
      <c r="M88" s="118">
        <v>20</v>
      </c>
      <c r="N88" s="118">
        <v>8</v>
      </c>
      <c r="O88" s="118">
        <v>7</v>
      </c>
      <c r="P88" s="118">
        <v>0</v>
      </c>
      <c r="Q88" s="84">
        <f t="shared" si="11"/>
        <v>96</v>
      </c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</row>
    <row r="89" spans="1:30" ht="21" customHeight="1">
      <c r="A89" s="114" t="s">
        <v>96</v>
      </c>
      <c r="B89" s="115"/>
      <c r="C89" s="115"/>
      <c r="D89" s="116"/>
      <c r="E89" s="137">
        <v>5</v>
      </c>
      <c r="F89" s="137">
        <v>5</v>
      </c>
      <c r="G89" s="118">
        <v>2</v>
      </c>
      <c r="H89" s="118">
        <v>13</v>
      </c>
      <c r="I89" s="118">
        <v>18</v>
      </c>
      <c r="J89" s="118">
        <v>17</v>
      </c>
      <c r="K89" s="118">
        <v>13</v>
      </c>
      <c r="L89" s="118">
        <v>11</v>
      </c>
      <c r="M89" s="118">
        <v>2</v>
      </c>
      <c r="N89" s="118">
        <v>7</v>
      </c>
      <c r="O89" s="118">
        <v>5</v>
      </c>
      <c r="P89" s="118">
        <v>7</v>
      </c>
      <c r="Q89" s="84">
        <f t="shared" si="11"/>
        <v>105</v>
      </c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</row>
    <row r="90" spans="1:30" ht="21" customHeight="1">
      <c r="A90" s="114" t="s">
        <v>97</v>
      </c>
      <c r="B90" s="115"/>
      <c r="C90" s="115"/>
      <c r="D90" s="116"/>
      <c r="E90" s="137">
        <v>7</v>
      </c>
      <c r="F90" s="137">
        <v>6</v>
      </c>
      <c r="G90" s="118">
        <v>13</v>
      </c>
      <c r="H90" s="118">
        <v>3</v>
      </c>
      <c r="I90" s="118">
        <v>14</v>
      </c>
      <c r="J90" s="118">
        <v>16</v>
      </c>
      <c r="K90" s="118">
        <v>22</v>
      </c>
      <c r="L90" s="118">
        <v>13</v>
      </c>
      <c r="M90" s="118">
        <v>14</v>
      </c>
      <c r="N90" s="118">
        <v>26</v>
      </c>
      <c r="O90" s="118">
        <v>7</v>
      </c>
      <c r="P90" s="118">
        <v>6</v>
      </c>
      <c r="Q90" s="84">
        <f t="shared" si="11"/>
        <v>147</v>
      </c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</row>
    <row r="91" spans="1:30" ht="21" customHeight="1">
      <c r="A91" s="129" t="s">
        <v>98</v>
      </c>
      <c r="B91" s="130"/>
      <c r="C91" s="130"/>
      <c r="D91" s="131"/>
      <c r="E91" s="137">
        <v>33</v>
      </c>
      <c r="F91" s="137">
        <v>29</v>
      </c>
      <c r="G91" s="118">
        <v>33</v>
      </c>
      <c r="H91" s="118">
        <v>30</v>
      </c>
      <c r="I91" s="118">
        <v>23</v>
      </c>
      <c r="J91" s="118">
        <v>14</v>
      </c>
      <c r="K91" s="118">
        <v>35</v>
      </c>
      <c r="L91" s="118">
        <v>33</v>
      </c>
      <c r="M91" s="118">
        <v>27</v>
      </c>
      <c r="N91" s="118">
        <v>18</v>
      </c>
      <c r="O91" s="118">
        <v>31</v>
      </c>
      <c r="P91" s="118">
        <v>27</v>
      </c>
      <c r="Q91" s="128">
        <f t="shared" si="11"/>
        <v>333</v>
      </c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</row>
    <row r="92" spans="1:30" ht="26.25" customHeight="1">
      <c r="A92" s="165" t="s">
        <v>1</v>
      </c>
      <c r="B92" s="165"/>
      <c r="C92" s="165"/>
      <c r="D92" s="165"/>
      <c r="E92" s="117">
        <f>SUM(E81:E91)</f>
        <v>83</v>
      </c>
      <c r="F92" s="117">
        <f aca="true" t="shared" si="12" ref="F92:Q92">SUM(F81:F91)</f>
        <v>77</v>
      </c>
      <c r="G92" s="117">
        <f t="shared" si="12"/>
        <v>93</v>
      </c>
      <c r="H92" s="117">
        <f t="shared" si="12"/>
        <v>91</v>
      </c>
      <c r="I92" s="117">
        <f t="shared" si="12"/>
        <v>113</v>
      </c>
      <c r="J92" s="117">
        <f t="shared" si="12"/>
        <v>94</v>
      </c>
      <c r="K92" s="117">
        <f t="shared" si="12"/>
        <v>121</v>
      </c>
      <c r="L92" s="117">
        <f t="shared" si="12"/>
        <v>98</v>
      </c>
      <c r="M92" s="117">
        <f t="shared" si="12"/>
        <v>83</v>
      </c>
      <c r="N92" s="117">
        <f t="shared" si="12"/>
        <v>101</v>
      </c>
      <c r="O92" s="117">
        <f t="shared" si="12"/>
        <v>75</v>
      </c>
      <c r="P92" s="117">
        <f t="shared" si="12"/>
        <v>70</v>
      </c>
      <c r="Q92" s="85">
        <f t="shared" si="12"/>
        <v>1099</v>
      </c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</row>
    <row r="93" spans="1:30" s="141" customFormat="1" ht="26.25" customHeight="1">
      <c r="A93" s="139"/>
      <c r="B93" s="139"/>
      <c r="C93" s="139"/>
      <c r="D93" s="139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</row>
    <row r="94" spans="1:30" s="141" customFormat="1" ht="26.25" customHeight="1" thickBot="1">
      <c r="A94" s="139"/>
      <c r="B94" s="139"/>
      <c r="C94" s="139"/>
      <c r="D94" s="139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</row>
    <row r="95" spans="1:30" ht="23.25" customHeight="1" thickBot="1" thickTop="1">
      <c r="A95" s="70" t="s">
        <v>99</v>
      </c>
      <c r="B95" s="87"/>
      <c r="C95" s="87"/>
      <c r="D95" s="88"/>
      <c r="E95" s="87"/>
      <c r="F95" s="87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9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</row>
    <row r="96" spans="1:30" ht="15" customHeight="1" thickTop="1">
      <c r="A96" s="26"/>
      <c r="B96" s="26"/>
      <c r="C96" s="26"/>
      <c r="D96" s="26"/>
      <c r="E96" s="26"/>
      <c r="F96" s="2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</row>
    <row r="97" spans="1:30" ht="60.75" customHeight="1">
      <c r="A97" s="165" t="s">
        <v>25</v>
      </c>
      <c r="B97" s="165"/>
      <c r="C97" s="165"/>
      <c r="D97" s="165"/>
      <c r="E97" s="144" t="s">
        <v>15</v>
      </c>
      <c r="F97" s="144" t="s">
        <v>2</v>
      </c>
      <c r="G97" s="144" t="s">
        <v>3</v>
      </c>
      <c r="H97" s="144" t="s">
        <v>4</v>
      </c>
      <c r="I97" s="144" t="s">
        <v>5</v>
      </c>
      <c r="J97" s="144" t="s">
        <v>6</v>
      </c>
      <c r="K97" s="144" t="s">
        <v>7</v>
      </c>
      <c r="L97" s="144" t="s">
        <v>8</v>
      </c>
      <c r="M97" s="144" t="s">
        <v>16</v>
      </c>
      <c r="N97" s="144" t="s">
        <v>9</v>
      </c>
      <c r="O97" s="144" t="s">
        <v>10</v>
      </c>
      <c r="P97" s="144" t="s">
        <v>11</v>
      </c>
      <c r="Q97" s="100" t="s">
        <v>1</v>
      </c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</row>
    <row r="98" spans="1:30" ht="21" customHeight="1">
      <c r="A98" s="111" t="s">
        <v>100</v>
      </c>
      <c r="B98" s="112"/>
      <c r="C98" s="112"/>
      <c r="D98" s="113"/>
      <c r="E98" s="135">
        <v>7</v>
      </c>
      <c r="F98" s="135">
        <v>8</v>
      </c>
      <c r="G98" s="81">
        <v>1</v>
      </c>
      <c r="H98" s="81">
        <v>8</v>
      </c>
      <c r="I98" s="81">
        <v>17</v>
      </c>
      <c r="J98" s="81">
        <v>14</v>
      </c>
      <c r="K98" s="81">
        <v>16</v>
      </c>
      <c r="L98" s="81">
        <v>19</v>
      </c>
      <c r="M98" s="81">
        <v>10</v>
      </c>
      <c r="N98" s="81">
        <v>11</v>
      </c>
      <c r="O98" s="81">
        <v>8</v>
      </c>
      <c r="P98" s="81">
        <v>2</v>
      </c>
      <c r="Q98" s="82">
        <f aca="true" t="shared" si="13" ref="Q98:Q103">SUM(E98:P98)</f>
        <v>121</v>
      </c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</row>
    <row r="99" spans="1:30" ht="21" customHeight="1">
      <c r="A99" s="114" t="s">
        <v>101</v>
      </c>
      <c r="B99" s="115"/>
      <c r="C99" s="115"/>
      <c r="D99" s="116"/>
      <c r="E99" s="136">
        <v>3</v>
      </c>
      <c r="F99" s="136">
        <v>0</v>
      </c>
      <c r="G99" s="83">
        <v>0</v>
      </c>
      <c r="H99" s="83">
        <v>2</v>
      </c>
      <c r="I99" s="83">
        <v>2</v>
      </c>
      <c r="J99" s="83">
        <v>1</v>
      </c>
      <c r="K99" s="83">
        <v>0</v>
      </c>
      <c r="L99" s="83">
        <v>3</v>
      </c>
      <c r="M99" s="83">
        <v>0</v>
      </c>
      <c r="N99" s="83">
        <v>1</v>
      </c>
      <c r="O99" s="83">
        <v>1</v>
      </c>
      <c r="P99" s="83">
        <v>0</v>
      </c>
      <c r="Q99" s="84">
        <f t="shared" si="13"/>
        <v>13</v>
      </c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</row>
    <row r="100" spans="1:30" ht="21" customHeight="1">
      <c r="A100" s="114" t="s">
        <v>102</v>
      </c>
      <c r="B100" s="115"/>
      <c r="C100" s="115"/>
      <c r="D100" s="116"/>
      <c r="E100" s="136">
        <v>74</v>
      </c>
      <c r="F100" s="136">
        <v>102</v>
      </c>
      <c r="G100" s="83">
        <v>85</v>
      </c>
      <c r="H100" s="83">
        <v>84</v>
      </c>
      <c r="I100" s="83">
        <v>63</v>
      </c>
      <c r="J100" s="83">
        <v>107</v>
      </c>
      <c r="K100" s="83">
        <v>92</v>
      </c>
      <c r="L100" s="83">
        <v>109</v>
      </c>
      <c r="M100" s="83">
        <v>85</v>
      </c>
      <c r="N100" s="83">
        <v>106</v>
      </c>
      <c r="O100" s="83">
        <v>119</v>
      </c>
      <c r="P100" s="83">
        <v>77</v>
      </c>
      <c r="Q100" s="84">
        <f t="shared" si="13"/>
        <v>1103</v>
      </c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</row>
    <row r="101" spans="1:30" ht="21" customHeight="1">
      <c r="A101" s="114" t="s">
        <v>103</v>
      </c>
      <c r="B101" s="115"/>
      <c r="C101" s="115"/>
      <c r="D101" s="116"/>
      <c r="E101" s="136">
        <v>0</v>
      </c>
      <c r="F101" s="136">
        <v>0</v>
      </c>
      <c r="G101" s="83">
        <v>4</v>
      </c>
      <c r="H101" s="83">
        <v>3</v>
      </c>
      <c r="I101" s="83">
        <v>4</v>
      </c>
      <c r="J101" s="83">
        <v>2</v>
      </c>
      <c r="K101" s="83">
        <v>4</v>
      </c>
      <c r="L101" s="83">
        <v>4</v>
      </c>
      <c r="M101" s="83">
        <v>2</v>
      </c>
      <c r="N101" s="83">
        <v>4</v>
      </c>
      <c r="O101" s="83">
        <v>3</v>
      </c>
      <c r="P101" s="83">
        <v>1</v>
      </c>
      <c r="Q101" s="84">
        <f t="shared" si="13"/>
        <v>31</v>
      </c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</row>
    <row r="102" spans="1:30" ht="21" customHeight="1">
      <c r="A102" s="114" t="s">
        <v>104</v>
      </c>
      <c r="B102" s="115"/>
      <c r="C102" s="115"/>
      <c r="D102" s="116"/>
      <c r="E102" s="136">
        <v>5</v>
      </c>
      <c r="F102" s="136">
        <v>5</v>
      </c>
      <c r="G102" s="83">
        <v>1</v>
      </c>
      <c r="H102" s="83">
        <v>4</v>
      </c>
      <c r="I102" s="83">
        <v>7</v>
      </c>
      <c r="J102" s="83">
        <v>9</v>
      </c>
      <c r="K102" s="83">
        <v>16</v>
      </c>
      <c r="L102" s="83">
        <v>7</v>
      </c>
      <c r="M102" s="83">
        <v>5</v>
      </c>
      <c r="N102" s="83">
        <v>5</v>
      </c>
      <c r="O102" s="83">
        <v>5</v>
      </c>
      <c r="P102" s="83">
        <v>7</v>
      </c>
      <c r="Q102" s="84">
        <f t="shared" si="13"/>
        <v>76</v>
      </c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</row>
    <row r="103" spans="1:30" ht="21" customHeight="1">
      <c r="A103" s="114" t="s">
        <v>24</v>
      </c>
      <c r="B103" s="115"/>
      <c r="C103" s="115"/>
      <c r="D103" s="116"/>
      <c r="E103" s="136">
        <v>51</v>
      </c>
      <c r="F103" s="136">
        <v>50</v>
      </c>
      <c r="G103" s="83">
        <v>37</v>
      </c>
      <c r="H103" s="83">
        <v>40</v>
      </c>
      <c r="I103" s="83">
        <v>68</v>
      </c>
      <c r="J103" s="83">
        <v>36</v>
      </c>
      <c r="K103" s="83">
        <v>47</v>
      </c>
      <c r="L103" s="83">
        <v>41</v>
      </c>
      <c r="M103" s="83">
        <v>61</v>
      </c>
      <c r="N103" s="83">
        <v>55</v>
      </c>
      <c r="O103" s="83">
        <v>63</v>
      </c>
      <c r="P103" s="83">
        <v>36</v>
      </c>
      <c r="Q103" s="128">
        <f t="shared" si="13"/>
        <v>585</v>
      </c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</row>
    <row r="104" spans="1:30" ht="26.25" customHeight="1">
      <c r="A104" s="165" t="s">
        <v>1</v>
      </c>
      <c r="B104" s="165"/>
      <c r="C104" s="165"/>
      <c r="D104" s="165"/>
      <c r="E104" s="117">
        <f aca="true" t="shared" si="14" ref="E104:Q104">SUM(E98:E103)</f>
        <v>140</v>
      </c>
      <c r="F104" s="117">
        <f t="shared" si="14"/>
        <v>165</v>
      </c>
      <c r="G104" s="117">
        <f t="shared" si="14"/>
        <v>128</v>
      </c>
      <c r="H104" s="117">
        <f t="shared" si="14"/>
        <v>141</v>
      </c>
      <c r="I104" s="117">
        <f t="shared" si="14"/>
        <v>161</v>
      </c>
      <c r="J104" s="117">
        <f t="shared" si="14"/>
        <v>169</v>
      </c>
      <c r="K104" s="117">
        <f t="shared" si="14"/>
        <v>175</v>
      </c>
      <c r="L104" s="117">
        <f t="shared" si="14"/>
        <v>183</v>
      </c>
      <c r="M104" s="117">
        <f t="shared" si="14"/>
        <v>163</v>
      </c>
      <c r="N104" s="117">
        <f t="shared" si="14"/>
        <v>182</v>
      </c>
      <c r="O104" s="117">
        <f t="shared" si="14"/>
        <v>199</v>
      </c>
      <c r="P104" s="117">
        <f t="shared" si="14"/>
        <v>123</v>
      </c>
      <c r="Q104" s="85">
        <f t="shared" si="14"/>
        <v>1929</v>
      </c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</row>
    <row r="105" spans="1:30" s="141" customFormat="1" ht="26.25" customHeight="1">
      <c r="A105" s="139"/>
      <c r="B105" s="139"/>
      <c r="C105" s="139"/>
      <c r="D105" s="139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</row>
    <row r="106" spans="1:30" s="141" customFormat="1" ht="26.25" customHeight="1">
      <c r="A106" s="139"/>
      <c r="B106" s="139"/>
      <c r="C106" s="139"/>
      <c r="D106" s="139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</row>
    <row r="107" spans="1:30" ht="16.5" customHeight="1">
      <c r="A107" s="20"/>
      <c r="B107" s="30"/>
      <c r="C107" s="30"/>
      <c r="D107" s="30"/>
      <c r="E107" s="31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1:30" ht="27" customHeight="1">
      <c r="A108" s="54" t="s">
        <v>36</v>
      </c>
      <c r="B108" s="49"/>
      <c r="C108" s="50"/>
      <c r="D108" s="50"/>
      <c r="E108" s="50"/>
      <c r="F108" s="50"/>
      <c r="G108" s="51"/>
      <c r="H108" s="50"/>
      <c r="I108" s="52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3"/>
    </row>
    <row r="109" spans="1:143" ht="18.75" customHeight="1">
      <c r="A109" s="23" t="s">
        <v>28</v>
      </c>
      <c r="B109" s="1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</row>
    <row r="110" spans="1:143" ht="16.5">
      <c r="A110" s="70" t="s">
        <v>52</v>
      </c>
      <c r="B110" s="1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</row>
    <row r="111" spans="1:30" ht="12.75">
      <c r="A111" s="23">
        <v>1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0" ht="45" customHeight="1">
      <c r="A112" s="164" t="s">
        <v>29</v>
      </c>
      <c r="B112" s="164"/>
      <c r="C112" s="164"/>
      <c r="D112" s="164" t="s">
        <v>42</v>
      </c>
      <c r="E112" s="164"/>
      <c r="F112" s="164" t="s">
        <v>43</v>
      </c>
      <c r="G112" s="164"/>
      <c r="H112" s="164" t="s">
        <v>44</v>
      </c>
      <c r="I112" s="164"/>
      <c r="J112" s="164" t="s">
        <v>45</v>
      </c>
      <c r="K112" s="164"/>
      <c r="L112" s="164" t="s">
        <v>46</v>
      </c>
      <c r="M112" s="164"/>
      <c r="N112" s="164" t="s">
        <v>1</v>
      </c>
      <c r="O112" s="164"/>
      <c r="P112" s="164"/>
      <c r="Q112" s="164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ht="21.75" customHeight="1">
      <c r="A113" s="164"/>
      <c r="B113" s="164"/>
      <c r="C113" s="164"/>
      <c r="D113" s="55" t="s">
        <v>30</v>
      </c>
      <c r="E113" s="55" t="s">
        <v>31</v>
      </c>
      <c r="F113" s="55" t="s">
        <v>30</v>
      </c>
      <c r="G113" s="55" t="s">
        <v>31</v>
      </c>
      <c r="H113" s="55" t="s">
        <v>30</v>
      </c>
      <c r="I113" s="55" t="s">
        <v>31</v>
      </c>
      <c r="J113" s="55" t="s">
        <v>30</v>
      </c>
      <c r="K113" s="55" t="s">
        <v>31</v>
      </c>
      <c r="L113" s="55" t="s">
        <v>30</v>
      </c>
      <c r="M113" s="55" t="s">
        <v>31</v>
      </c>
      <c r="N113" s="55" t="s">
        <v>30</v>
      </c>
      <c r="O113" s="55" t="s">
        <v>31</v>
      </c>
      <c r="P113" s="55" t="s">
        <v>1</v>
      </c>
      <c r="Q113" s="55" t="s">
        <v>32</v>
      </c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1:30" ht="21" customHeight="1">
      <c r="A114" s="159" t="s">
        <v>33</v>
      </c>
      <c r="B114" s="145"/>
      <c r="C114" s="145"/>
      <c r="D114" s="146"/>
      <c r="E114" s="146"/>
      <c r="F114" s="146"/>
      <c r="G114" s="146"/>
      <c r="H114" s="147">
        <v>44</v>
      </c>
      <c r="I114" s="147">
        <v>88</v>
      </c>
      <c r="J114" s="147">
        <v>963</v>
      </c>
      <c r="K114" s="147">
        <v>1249</v>
      </c>
      <c r="L114" s="147">
        <v>36</v>
      </c>
      <c r="M114" s="147">
        <v>44</v>
      </c>
      <c r="N114" s="148">
        <f>D114+F114+H114+J114+L114</f>
        <v>1043</v>
      </c>
      <c r="O114" s="148">
        <f>E114+G114+I114+K114+M114</f>
        <v>1381</v>
      </c>
      <c r="P114" s="148">
        <f>N114+O114</f>
        <v>2424</v>
      </c>
      <c r="Q114" s="149">
        <f>P114/$P$137*100</f>
        <v>0.876549058179859</v>
      </c>
      <c r="R114" s="22"/>
      <c r="S114" s="17"/>
      <c r="T114" s="17"/>
      <c r="U114" s="18"/>
      <c r="V114" s="91"/>
      <c r="W114" s="91"/>
      <c r="X114" s="91"/>
      <c r="Y114" s="92"/>
      <c r="Z114" s="92"/>
      <c r="AA114" s="17"/>
      <c r="AB114" s="17"/>
      <c r="AC114" s="17"/>
      <c r="AD114" s="17"/>
    </row>
    <row r="115" spans="1:30" ht="21" customHeight="1">
      <c r="A115" s="160" t="s">
        <v>34</v>
      </c>
      <c r="B115" s="150"/>
      <c r="C115" s="150"/>
      <c r="D115" s="151"/>
      <c r="E115" s="151"/>
      <c r="F115" s="151"/>
      <c r="G115" s="151"/>
      <c r="H115" s="152">
        <v>243</v>
      </c>
      <c r="I115" s="152">
        <v>424</v>
      </c>
      <c r="J115" s="152">
        <v>1500</v>
      </c>
      <c r="K115" s="152">
        <v>2519</v>
      </c>
      <c r="L115" s="152">
        <v>222</v>
      </c>
      <c r="M115" s="152">
        <v>16</v>
      </c>
      <c r="N115" s="153">
        <f aca="true" t="shared" si="15" ref="N115:N136">D115+F115+H115+J115+L115</f>
        <v>1965</v>
      </c>
      <c r="O115" s="153">
        <f aca="true" t="shared" si="16" ref="O115:O136">E115+G115+I115+K115+M115</f>
        <v>2959</v>
      </c>
      <c r="P115" s="153">
        <f aca="true" t="shared" si="17" ref="P115:P136">N115+O115</f>
        <v>4924</v>
      </c>
      <c r="Q115" s="154">
        <f aca="true" t="shared" si="18" ref="Q115:Q137">P115/$P$137*100</f>
        <v>1.7805806775897794</v>
      </c>
      <c r="R115" s="17"/>
      <c r="S115" s="17"/>
      <c r="T115" s="17"/>
      <c r="U115" s="70" t="s">
        <v>53</v>
      </c>
      <c r="V115" s="93"/>
      <c r="W115" s="93"/>
      <c r="X115" s="93"/>
      <c r="Y115" s="94"/>
      <c r="Z115" s="94"/>
      <c r="AA115" s="92"/>
      <c r="AB115" s="17"/>
      <c r="AC115" s="17"/>
      <c r="AD115" s="17"/>
    </row>
    <row r="116" spans="1:30" ht="21" customHeight="1">
      <c r="A116" s="160" t="s">
        <v>35</v>
      </c>
      <c r="B116" s="150"/>
      <c r="C116" s="150"/>
      <c r="D116" s="151"/>
      <c r="E116" s="151"/>
      <c r="F116" s="151"/>
      <c r="G116" s="151"/>
      <c r="H116" s="152">
        <v>333</v>
      </c>
      <c r="I116" s="152">
        <v>139</v>
      </c>
      <c r="J116" s="152">
        <v>2803</v>
      </c>
      <c r="K116" s="152">
        <v>1188</v>
      </c>
      <c r="L116" s="152">
        <v>158</v>
      </c>
      <c r="M116" s="152">
        <v>88</v>
      </c>
      <c r="N116" s="153">
        <f t="shared" si="15"/>
        <v>3294</v>
      </c>
      <c r="O116" s="153">
        <f t="shared" si="16"/>
        <v>1415</v>
      </c>
      <c r="P116" s="153">
        <f t="shared" si="17"/>
        <v>4709</v>
      </c>
      <c r="Q116" s="154">
        <f t="shared" si="18"/>
        <v>1.702833958320526</v>
      </c>
      <c r="R116" s="17"/>
      <c r="S116" s="17"/>
      <c r="T116" s="17"/>
      <c r="U116" s="22"/>
      <c r="V116" s="22"/>
      <c r="W116" s="17"/>
      <c r="X116" s="17"/>
      <c r="Y116" s="17"/>
      <c r="Z116" s="17"/>
      <c r="AA116" s="17"/>
      <c r="AB116" s="17"/>
      <c r="AC116" s="17"/>
      <c r="AD116" s="17"/>
    </row>
    <row r="117" spans="1:27" ht="21" customHeight="1">
      <c r="A117" s="160" t="s">
        <v>105</v>
      </c>
      <c r="B117" s="150"/>
      <c r="C117" s="150"/>
      <c r="D117" s="151"/>
      <c r="E117" s="151"/>
      <c r="F117" s="151"/>
      <c r="G117" s="151"/>
      <c r="H117" s="152">
        <v>51</v>
      </c>
      <c r="I117" s="152">
        <v>42</v>
      </c>
      <c r="J117" s="152">
        <v>1922</v>
      </c>
      <c r="K117" s="152">
        <v>1440</v>
      </c>
      <c r="L117" s="152">
        <v>47</v>
      </c>
      <c r="M117" s="152">
        <v>29</v>
      </c>
      <c r="N117" s="153">
        <f t="shared" si="15"/>
        <v>2020</v>
      </c>
      <c r="O117" s="153">
        <f t="shared" si="16"/>
        <v>1511</v>
      </c>
      <c r="P117" s="153">
        <f t="shared" si="17"/>
        <v>3531</v>
      </c>
      <c r="Q117" s="154">
        <f t="shared" si="18"/>
        <v>1.2768542592545717</v>
      </c>
      <c r="R117" s="17"/>
      <c r="S117" s="17"/>
      <c r="T117" s="17"/>
      <c r="U117" s="178" t="s">
        <v>54</v>
      </c>
      <c r="V117" s="178"/>
      <c r="W117" s="178"/>
      <c r="X117" s="178"/>
      <c r="Y117" s="178" t="s">
        <v>17</v>
      </c>
      <c r="Z117" s="178"/>
      <c r="AA117" s="90" t="s">
        <v>32</v>
      </c>
    </row>
    <row r="118" spans="1:27" ht="21" customHeight="1">
      <c r="A118" s="160" t="s">
        <v>106</v>
      </c>
      <c r="B118" s="150"/>
      <c r="C118" s="150"/>
      <c r="D118" s="151"/>
      <c r="E118" s="151"/>
      <c r="F118" s="158"/>
      <c r="G118" s="158"/>
      <c r="H118" s="152">
        <v>17</v>
      </c>
      <c r="I118" s="152">
        <v>70</v>
      </c>
      <c r="J118" s="152">
        <v>1239</v>
      </c>
      <c r="K118" s="152">
        <v>1534</v>
      </c>
      <c r="L118" s="152">
        <v>42</v>
      </c>
      <c r="M118" s="152">
        <v>26</v>
      </c>
      <c r="N118" s="153">
        <f t="shared" si="15"/>
        <v>1298</v>
      </c>
      <c r="O118" s="153">
        <f t="shared" si="16"/>
        <v>1630</v>
      </c>
      <c r="P118" s="153">
        <f t="shared" si="17"/>
        <v>2928</v>
      </c>
      <c r="Q118" s="154">
        <f t="shared" si="18"/>
        <v>1.058801832652899</v>
      </c>
      <c r="R118" s="17"/>
      <c r="S118" s="17"/>
      <c r="T118" s="17"/>
      <c r="U118" s="179" t="s">
        <v>55</v>
      </c>
      <c r="V118" s="180"/>
      <c r="W118" s="180"/>
      <c r="X118" s="181"/>
      <c r="Y118" s="103">
        <f>D137+E137</f>
        <v>25883</v>
      </c>
      <c r="Z118" s="104"/>
      <c r="AA118" s="95">
        <f>Y118/Y123*100</f>
        <v>9.359620162074789</v>
      </c>
    </row>
    <row r="119" spans="1:27" ht="21" customHeight="1">
      <c r="A119" s="160" t="s">
        <v>107</v>
      </c>
      <c r="B119" s="150"/>
      <c r="C119" s="150"/>
      <c r="D119" s="151"/>
      <c r="E119" s="151"/>
      <c r="F119" s="151"/>
      <c r="G119" s="151"/>
      <c r="H119" s="152">
        <v>527</v>
      </c>
      <c r="I119" s="152">
        <v>319</v>
      </c>
      <c r="J119" s="152">
        <v>11929</v>
      </c>
      <c r="K119" s="152">
        <v>6203</v>
      </c>
      <c r="L119" s="152">
        <v>654</v>
      </c>
      <c r="M119" s="152">
        <v>86</v>
      </c>
      <c r="N119" s="153">
        <f t="shared" si="15"/>
        <v>13110</v>
      </c>
      <c r="O119" s="153">
        <f t="shared" si="16"/>
        <v>6608</v>
      </c>
      <c r="P119" s="153">
        <f t="shared" si="17"/>
        <v>19718</v>
      </c>
      <c r="Q119" s="154">
        <f t="shared" si="18"/>
        <v>7.130278188609925</v>
      </c>
      <c r="R119" s="17"/>
      <c r="S119" s="17"/>
      <c r="T119" s="17"/>
      <c r="U119" s="172" t="s">
        <v>56</v>
      </c>
      <c r="V119" s="173"/>
      <c r="W119" s="173"/>
      <c r="X119" s="174"/>
      <c r="Y119" s="105">
        <f>F137+G137</f>
        <v>50243</v>
      </c>
      <c r="Z119" s="106"/>
      <c r="AA119" s="96">
        <f>Y119/Y123*100</f>
        <v>18.168504261605054</v>
      </c>
    </row>
    <row r="120" spans="1:27" ht="21" customHeight="1">
      <c r="A120" s="160" t="s">
        <v>108</v>
      </c>
      <c r="B120" s="150"/>
      <c r="C120" s="150"/>
      <c r="D120" s="152">
        <v>13243</v>
      </c>
      <c r="E120" s="152">
        <v>11612</v>
      </c>
      <c r="F120" s="152">
        <v>25342</v>
      </c>
      <c r="G120" s="152">
        <v>21140</v>
      </c>
      <c r="H120" s="152">
        <v>1023</v>
      </c>
      <c r="I120" s="152">
        <v>1107</v>
      </c>
      <c r="J120" s="152">
        <v>575</v>
      </c>
      <c r="K120" s="152">
        <v>272</v>
      </c>
      <c r="L120" s="152">
        <v>13</v>
      </c>
      <c r="M120" s="152">
        <v>6</v>
      </c>
      <c r="N120" s="153">
        <f t="shared" si="15"/>
        <v>40196</v>
      </c>
      <c r="O120" s="153">
        <f t="shared" si="16"/>
        <v>34137</v>
      </c>
      <c r="P120" s="153">
        <f t="shared" si="17"/>
        <v>74333</v>
      </c>
      <c r="Q120" s="154">
        <f t="shared" si="18"/>
        <v>26.879752946239048</v>
      </c>
      <c r="R120" s="17"/>
      <c r="S120" s="17"/>
      <c r="T120" s="17"/>
      <c r="U120" s="172" t="s">
        <v>57</v>
      </c>
      <c r="V120" s="173"/>
      <c r="W120" s="173"/>
      <c r="X120" s="174"/>
      <c r="Y120" s="105">
        <f>H137+I137</f>
        <v>32024</v>
      </c>
      <c r="Z120" s="106"/>
      <c r="AA120" s="96">
        <f>Y120/Y123*100</f>
        <v>11.580283431993317</v>
      </c>
    </row>
    <row r="121" spans="1:27" ht="21" customHeight="1">
      <c r="A121" s="160" t="s">
        <v>109</v>
      </c>
      <c r="B121" s="150"/>
      <c r="C121" s="150"/>
      <c r="D121" s="151"/>
      <c r="E121" s="151"/>
      <c r="F121" s="152">
        <v>813</v>
      </c>
      <c r="G121" s="152">
        <v>656</v>
      </c>
      <c r="H121" s="152">
        <v>7210</v>
      </c>
      <c r="I121" s="152">
        <v>4002</v>
      </c>
      <c r="J121" s="152">
        <v>1401</v>
      </c>
      <c r="K121" s="152">
        <v>628</v>
      </c>
      <c r="L121" s="152">
        <v>32</v>
      </c>
      <c r="M121" s="152">
        <v>25</v>
      </c>
      <c r="N121" s="153">
        <f t="shared" si="15"/>
        <v>9456</v>
      </c>
      <c r="O121" s="153">
        <f t="shared" si="16"/>
        <v>5311</v>
      </c>
      <c r="P121" s="153">
        <f t="shared" si="17"/>
        <v>14767</v>
      </c>
      <c r="Q121" s="154">
        <f t="shared" si="18"/>
        <v>5.339933969530518</v>
      </c>
      <c r="R121" s="24"/>
      <c r="S121" s="24"/>
      <c r="T121" s="24"/>
      <c r="U121" s="172" t="s">
        <v>58</v>
      </c>
      <c r="V121" s="173"/>
      <c r="W121" s="173"/>
      <c r="X121" s="174"/>
      <c r="Y121" s="105">
        <f>J137+K137</f>
        <v>159585</v>
      </c>
      <c r="Z121" s="106"/>
      <c r="AA121" s="96">
        <f>Y121/Y123*100</f>
        <v>57.70795439341286</v>
      </c>
    </row>
    <row r="122" spans="1:27" ht="21" customHeight="1">
      <c r="A122" s="160" t="s">
        <v>110</v>
      </c>
      <c r="B122" s="150"/>
      <c r="C122" s="150"/>
      <c r="D122" s="158"/>
      <c r="E122" s="158"/>
      <c r="F122" s="152">
        <v>99</v>
      </c>
      <c r="G122" s="152">
        <v>59</v>
      </c>
      <c r="H122" s="152">
        <v>2747</v>
      </c>
      <c r="I122" s="152">
        <v>1022</v>
      </c>
      <c r="J122" s="152">
        <v>32239</v>
      </c>
      <c r="K122" s="152">
        <v>9151</v>
      </c>
      <c r="L122" s="152">
        <v>804</v>
      </c>
      <c r="M122" s="152">
        <v>351</v>
      </c>
      <c r="N122" s="153">
        <f t="shared" si="15"/>
        <v>35889</v>
      </c>
      <c r="O122" s="153">
        <f t="shared" si="16"/>
        <v>10583</v>
      </c>
      <c r="P122" s="153">
        <f t="shared" si="17"/>
        <v>46472</v>
      </c>
      <c r="Q122" s="154">
        <f t="shared" si="18"/>
        <v>16.80486296688713</v>
      </c>
      <c r="R122" s="24"/>
      <c r="S122" s="24"/>
      <c r="T122" s="24"/>
      <c r="U122" s="175" t="s">
        <v>59</v>
      </c>
      <c r="V122" s="176"/>
      <c r="W122" s="176"/>
      <c r="X122" s="177"/>
      <c r="Y122" s="107">
        <f>L137+M137</f>
        <v>8804</v>
      </c>
      <c r="Z122" s="108"/>
      <c r="AA122" s="97">
        <f>Y122/Y123*100</f>
        <v>3.1836377509139755</v>
      </c>
    </row>
    <row r="123" spans="1:27" ht="21" customHeight="1">
      <c r="A123" s="160" t="s">
        <v>111</v>
      </c>
      <c r="B123" s="150"/>
      <c r="C123" s="150"/>
      <c r="D123" s="158"/>
      <c r="E123" s="158"/>
      <c r="F123" s="152">
        <v>48</v>
      </c>
      <c r="G123" s="152">
        <v>30</v>
      </c>
      <c r="H123" s="152">
        <v>1143</v>
      </c>
      <c r="I123" s="152">
        <v>431</v>
      </c>
      <c r="J123" s="152">
        <v>14329</v>
      </c>
      <c r="K123" s="152">
        <v>2446</v>
      </c>
      <c r="L123" s="152">
        <v>532</v>
      </c>
      <c r="M123" s="152">
        <v>204</v>
      </c>
      <c r="N123" s="153">
        <f t="shared" si="15"/>
        <v>16052</v>
      </c>
      <c r="O123" s="153">
        <f t="shared" si="16"/>
        <v>3111</v>
      </c>
      <c r="P123" s="153">
        <f t="shared" si="17"/>
        <v>19163</v>
      </c>
      <c r="Q123" s="154">
        <f t="shared" si="18"/>
        <v>6.929583169100923</v>
      </c>
      <c r="R123" s="24"/>
      <c r="S123" s="24"/>
      <c r="T123" s="24"/>
      <c r="U123" s="171" t="s">
        <v>1</v>
      </c>
      <c r="V123" s="171"/>
      <c r="W123" s="171"/>
      <c r="X123" s="171"/>
      <c r="Y123" s="109">
        <f>Y118+Y119+Y120+Y121+Y122</f>
        <v>276539</v>
      </c>
      <c r="Z123" s="110"/>
      <c r="AA123" s="98">
        <f>Y123/Y123*100</f>
        <v>100</v>
      </c>
    </row>
    <row r="124" spans="1:30" ht="21" customHeight="1">
      <c r="A124" s="160" t="s">
        <v>112</v>
      </c>
      <c r="B124" s="150"/>
      <c r="C124" s="150"/>
      <c r="D124" s="158"/>
      <c r="E124" s="158"/>
      <c r="F124" s="158"/>
      <c r="G124" s="158"/>
      <c r="H124" s="152">
        <v>494</v>
      </c>
      <c r="I124" s="152">
        <v>97</v>
      </c>
      <c r="J124" s="152">
        <v>6038</v>
      </c>
      <c r="K124" s="152">
        <v>627</v>
      </c>
      <c r="L124" s="152">
        <v>418</v>
      </c>
      <c r="M124" s="152">
        <v>49</v>
      </c>
      <c r="N124" s="153">
        <f t="shared" si="15"/>
        <v>6950</v>
      </c>
      <c r="O124" s="153">
        <f t="shared" si="16"/>
        <v>773</v>
      </c>
      <c r="P124" s="153">
        <f t="shared" si="17"/>
        <v>7723</v>
      </c>
      <c r="Q124" s="154">
        <f t="shared" si="18"/>
        <v>2.7927344786811266</v>
      </c>
      <c r="R124" s="45"/>
      <c r="S124" s="28"/>
      <c r="T124" s="32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0" ht="21" customHeight="1">
      <c r="A125" s="160" t="s">
        <v>113</v>
      </c>
      <c r="B125" s="150"/>
      <c r="C125" s="150"/>
      <c r="D125" s="158"/>
      <c r="E125" s="158"/>
      <c r="F125" s="158"/>
      <c r="G125" s="158"/>
      <c r="H125" s="155">
        <v>82</v>
      </c>
      <c r="I125" s="155">
        <v>49</v>
      </c>
      <c r="J125" s="155">
        <v>2253</v>
      </c>
      <c r="K125" s="155">
        <v>996</v>
      </c>
      <c r="L125" s="155">
        <v>23</v>
      </c>
      <c r="M125" s="155">
        <v>13</v>
      </c>
      <c r="N125" s="153">
        <f t="shared" si="15"/>
        <v>2358</v>
      </c>
      <c r="O125" s="153">
        <f t="shared" si="16"/>
        <v>1058</v>
      </c>
      <c r="P125" s="153">
        <f t="shared" si="17"/>
        <v>3416</v>
      </c>
      <c r="Q125" s="154">
        <f t="shared" si="18"/>
        <v>1.2352688047617153</v>
      </c>
      <c r="R125" s="24"/>
      <c r="S125" s="24"/>
      <c r="T125" s="24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ht="21" customHeight="1">
      <c r="A126" s="160" t="s">
        <v>114</v>
      </c>
      <c r="B126" s="150"/>
      <c r="C126" s="150"/>
      <c r="D126" s="158"/>
      <c r="E126" s="158"/>
      <c r="F126" s="155">
        <v>22</v>
      </c>
      <c r="G126" s="155">
        <v>19</v>
      </c>
      <c r="H126" s="155">
        <v>1443</v>
      </c>
      <c r="I126" s="155">
        <v>517</v>
      </c>
      <c r="J126" s="155">
        <v>59</v>
      </c>
      <c r="K126" s="155">
        <v>8</v>
      </c>
      <c r="L126" s="155">
        <v>0</v>
      </c>
      <c r="M126" s="155">
        <v>0</v>
      </c>
      <c r="N126" s="153">
        <f t="shared" si="15"/>
        <v>1524</v>
      </c>
      <c r="O126" s="153">
        <f t="shared" si="16"/>
        <v>544</v>
      </c>
      <c r="P126" s="153">
        <f t="shared" si="17"/>
        <v>2068</v>
      </c>
      <c r="Q126" s="154">
        <f t="shared" si="18"/>
        <v>0.7478149555758863</v>
      </c>
      <c r="R126" s="33"/>
      <c r="S126" s="34"/>
      <c r="T126" s="35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1:30" ht="21" customHeight="1">
      <c r="A127" s="160" t="s">
        <v>115</v>
      </c>
      <c r="B127" s="150"/>
      <c r="C127" s="150"/>
      <c r="D127" s="158"/>
      <c r="E127" s="158"/>
      <c r="F127" s="158"/>
      <c r="G127" s="158"/>
      <c r="H127" s="155">
        <v>6</v>
      </c>
      <c r="I127" s="155">
        <v>71</v>
      </c>
      <c r="J127" s="155">
        <v>139</v>
      </c>
      <c r="K127" s="155">
        <v>330</v>
      </c>
      <c r="L127" s="155">
        <v>2</v>
      </c>
      <c r="M127" s="155">
        <v>9</v>
      </c>
      <c r="N127" s="153">
        <f t="shared" si="15"/>
        <v>147</v>
      </c>
      <c r="O127" s="153">
        <f t="shared" si="16"/>
        <v>410</v>
      </c>
      <c r="P127" s="153">
        <f t="shared" si="17"/>
        <v>557</v>
      </c>
      <c r="Q127" s="154">
        <f t="shared" si="18"/>
        <v>0.2014182448045303</v>
      </c>
      <c r="R127" s="33"/>
      <c r="S127" s="34"/>
      <c r="T127" s="35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1:30" ht="21" customHeight="1">
      <c r="A128" s="160" t="s">
        <v>116</v>
      </c>
      <c r="B128" s="150"/>
      <c r="C128" s="150"/>
      <c r="D128" s="158"/>
      <c r="E128" s="158"/>
      <c r="F128" s="158"/>
      <c r="G128" s="158"/>
      <c r="H128" s="155">
        <v>75</v>
      </c>
      <c r="I128" s="155">
        <v>41</v>
      </c>
      <c r="J128" s="155">
        <v>3782</v>
      </c>
      <c r="K128" s="155">
        <v>2425</v>
      </c>
      <c r="L128" s="155">
        <v>89</v>
      </c>
      <c r="M128" s="155">
        <v>31</v>
      </c>
      <c r="N128" s="153">
        <f t="shared" si="15"/>
        <v>3946</v>
      </c>
      <c r="O128" s="153">
        <f t="shared" si="16"/>
        <v>2497</v>
      </c>
      <c r="P128" s="153">
        <f t="shared" si="17"/>
        <v>6443</v>
      </c>
      <c r="Q128" s="154">
        <f t="shared" si="18"/>
        <v>2.3298702895432473</v>
      </c>
      <c r="R128" s="33"/>
      <c r="S128" s="34"/>
      <c r="T128" s="35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1:30" ht="21" customHeight="1">
      <c r="A129" s="160" t="s">
        <v>117</v>
      </c>
      <c r="B129" s="150"/>
      <c r="C129" s="150"/>
      <c r="D129" s="158"/>
      <c r="E129" s="158"/>
      <c r="F129" s="158"/>
      <c r="G129" s="158"/>
      <c r="H129" s="155">
        <v>8</v>
      </c>
      <c r="I129" s="155">
        <v>26</v>
      </c>
      <c r="J129" s="155">
        <v>122</v>
      </c>
      <c r="K129" s="155">
        <v>101</v>
      </c>
      <c r="L129" s="155">
        <v>0</v>
      </c>
      <c r="M129" s="155">
        <v>1</v>
      </c>
      <c r="N129" s="153">
        <f t="shared" si="15"/>
        <v>130</v>
      </c>
      <c r="O129" s="153">
        <f t="shared" si="16"/>
        <v>128</v>
      </c>
      <c r="P129" s="153">
        <f t="shared" si="17"/>
        <v>258</v>
      </c>
      <c r="Q129" s="154">
        <f t="shared" si="18"/>
        <v>0.09329606312310379</v>
      </c>
      <c r="R129" s="33"/>
      <c r="S129" s="34"/>
      <c r="T129" s="35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1:30" ht="21" customHeight="1">
      <c r="A130" s="160" t="s">
        <v>118</v>
      </c>
      <c r="B130" s="150"/>
      <c r="C130" s="150"/>
      <c r="D130" s="158"/>
      <c r="E130" s="158"/>
      <c r="F130" s="155">
        <v>0</v>
      </c>
      <c r="G130" s="155">
        <v>0</v>
      </c>
      <c r="H130" s="155">
        <v>65</v>
      </c>
      <c r="I130" s="155">
        <v>105</v>
      </c>
      <c r="J130" s="155">
        <v>548</v>
      </c>
      <c r="K130" s="155">
        <v>313</v>
      </c>
      <c r="L130" s="155">
        <v>10</v>
      </c>
      <c r="M130" s="155">
        <v>8</v>
      </c>
      <c r="N130" s="153">
        <f t="shared" si="15"/>
        <v>623</v>
      </c>
      <c r="O130" s="153">
        <f t="shared" si="16"/>
        <v>426</v>
      </c>
      <c r="P130" s="153">
        <f t="shared" si="17"/>
        <v>1049</v>
      </c>
      <c r="Q130" s="154">
        <f t="shared" si="18"/>
        <v>0.37933166750440267</v>
      </c>
      <c r="R130" s="33"/>
      <c r="S130" s="34"/>
      <c r="T130" s="35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</row>
    <row r="131" spans="1:30" ht="21" customHeight="1">
      <c r="A131" s="160" t="s">
        <v>119</v>
      </c>
      <c r="B131" s="150"/>
      <c r="C131" s="150"/>
      <c r="D131" s="158"/>
      <c r="E131" s="158"/>
      <c r="F131" s="155">
        <v>2</v>
      </c>
      <c r="G131" s="155">
        <v>1</v>
      </c>
      <c r="H131" s="155">
        <v>17</v>
      </c>
      <c r="I131" s="155">
        <v>32</v>
      </c>
      <c r="J131" s="155">
        <v>66</v>
      </c>
      <c r="K131" s="155">
        <v>44</v>
      </c>
      <c r="L131" s="155">
        <v>3</v>
      </c>
      <c r="M131" s="155">
        <v>0</v>
      </c>
      <c r="N131" s="153">
        <f t="shared" si="15"/>
        <v>88</v>
      </c>
      <c r="O131" s="153">
        <f t="shared" si="16"/>
        <v>77</v>
      </c>
      <c r="P131" s="153">
        <f t="shared" si="17"/>
        <v>165</v>
      </c>
      <c r="Q131" s="154">
        <f t="shared" si="18"/>
        <v>0.05966608688105475</v>
      </c>
      <c r="R131" s="33"/>
      <c r="S131" s="34"/>
      <c r="T131" s="35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</row>
    <row r="132" spans="1:30" ht="21" customHeight="1">
      <c r="A132" s="160" t="s">
        <v>120</v>
      </c>
      <c r="B132" s="150"/>
      <c r="C132" s="150"/>
      <c r="D132" s="158"/>
      <c r="E132" s="158"/>
      <c r="F132" s="158"/>
      <c r="G132" s="158"/>
      <c r="H132" s="155">
        <v>30</v>
      </c>
      <c r="I132" s="155">
        <v>26</v>
      </c>
      <c r="J132" s="155">
        <v>337</v>
      </c>
      <c r="K132" s="155">
        <v>515</v>
      </c>
      <c r="L132" s="155">
        <v>21</v>
      </c>
      <c r="M132" s="155">
        <v>8</v>
      </c>
      <c r="N132" s="153">
        <f t="shared" si="15"/>
        <v>388</v>
      </c>
      <c r="O132" s="153">
        <f t="shared" si="16"/>
        <v>549</v>
      </c>
      <c r="P132" s="153">
        <f t="shared" si="17"/>
        <v>937</v>
      </c>
      <c r="Q132" s="154">
        <f t="shared" si="18"/>
        <v>0.33883105095483823</v>
      </c>
      <c r="R132" s="33"/>
      <c r="S132" s="34"/>
      <c r="T132" s="35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</row>
    <row r="133" spans="1:30" ht="21" customHeight="1">
      <c r="A133" s="160" t="s">
        <v>121</v>
      </c>
      <c r="B133" s="150"/>
      <c r="C133" s="150"/>
      <c r="D133" s="158"/>
      <c r="E133" s="158"/>
      <c r="F133" s="155">
        <v>106</v>
      </c>
      <c r="G133" s="155">
        <v>31</v>
      </c>
      <c r="H133" s="155">
        <v>1687</v>
      </c>
      <c r="I133" s="155">
        <v>412</v>
      </c>
      <c r="J133" s="155">
        <v>16517</v>
      </c>
      <c r="K133" s="155">
        <v>2284</v>
      </c>
      <c r="L133" s="155">
        <v>1413</v>
      </c>
      <c r="M133" s="155">
        <v>193</v>
      </c>
      <c r="N133" s="153">
        <f t="shared" si="15"/>
        <v>19723</v>
      </c>
      <c r="O133" s="153">
        <f t="shared" si="16"/>
        <v>2920</v>
      </c>
      <c r="P133" s="153">
        <f t="shared" si="17"/>
        <v>22643</v>
      </c>
      <c r="Q133" s="154">
        <f t="shared" si="18"/>
        <v>8.187995183319533</v>
      </c>
      <c r="R133" s="33"/>
      <c r="S133" s="34"/>
      <c r="T133" s="35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</row>
    <row r="134" spans="1:30" ht="21" customHeight="1">
      <c r="A134" s="160" t="s">
        <v>122</v>
      </c>
      <c r="B134" s="150"/>
      <c r="C134" s="150"/>
      <c r="D134" s="158"/>
      <c r="E134" s="158"/>
      <c r="F134" s="155">
        <v>36</v>
      </c>
      <c r="G134" s="155">
        <v>31</v>
      </c>
      <c r="H134" s="155">
        <v>453</v>
      </c>
      <c r="I134" s="155">
        <v>153</v>
      </c>
      <c r="J134" s="155">
        <v>3143</v>
      </c>
      <c r="K134" s="155">
        <v>649</v>
      </c>
      <c r="L134" s="155">
        <v>325</v>
      </c>
      <c r="M134" s="155">
        <v>202</v>
      </c>
      <c r="N134" s="153">
        <f t="shared" si="15"/>
        <v>3957</v>
      </c>
      <c r="O134" s="153">
        <f t="shared" si="16"/>
        <v>1035</v>
      </c>
      <c r="P134" s="153">
        <f t="shared" si="17"/>
        <v>4992</v>
      </c>
      <c r="Q134" s="154">
        <f t="shared" si="18"/>
        <v>1.8051703376377293</v>
      </c>
      <c r="R134" s="33"/>
      <c r="S134" s="34"/>
      <c r="T134" s="35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</row>
    <row r="135" spans="1:30" ht="21" customHeight="1">
      <c r="A135" s="160" t="s">
        <v>123</v>
      </c>
      <c r="B135" s="150"/>
      <c r="C135" s="150"/>
      <c r="D135" s="155">
        <v>324</v>
      </c>
      <c r="E135" s="155">
        <v>513</v>
      </c>
      <c r="F135" s="155">
        <v>743</v>
      </c>
      <c r="G135" s="155">
        <v>396</v>
      </c>
      <c r="H135" s="155">
        <v>2415</v>
      </c>
      <c r="I135" s="155">
        <v>1282</v>
      </c>
      <c r="J135" s="155">
        <v>10912</v>
      </c>
      <c r="K135" s="155">
        <v>4446</v>
      </c>
      <c r="L135" s="155">
        <v>1074</v>
      </c>
      <c r="M135" s="155">
        <v>408</v>
      </c>
      <c r="N135" s="153">
        <f t="shared" si="15"/>
        <v>15468</v>
      </c>
      <c r="O135" s="153">
        <f t="shared" si="16"/>
        <v>7045</v>
      </c>
      <c r="P135" s="153">
        <f t="shared" si="17"/>
        <v>22513</v>
      </c>
      <c r="Q135" s="154">
        <f t="shared" si="18"/>
        <v>8.140985539110215</v>
      </c>
      <c r="R135" s="33"/>
      <c r="S135" s="34"/>
      <c r="T135" s="35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</row>
    <row r="136" spans="1:30" ht="21" customHeight="1">
      <c r="A136" s="161" t="s">
        <v>24</v>
      </c>
      <c r="B136" s="156"/>
      <c r="C136" s="156"/>
      <c r="D136" s="157">
        <v>88</v>
      </c>
      <c r="E136" s="157">
        <v>103</v>
      </c>
      <c r="F136" s="157">
        <v>415</v>
      </c>
      <c r="G136" s="157">
        <v>254</v>
      </c>
      <c r="H136" s="157">
        <v>916</v>
      </c>
      <c r="I136" s="157">
        <v>540</v>
      </c>
      <c r="J136" s="157">
        <v>4634</v>
      </c>
      <c r="K136" s="157">
        <v>2767</v>
      </c>
      <c r="L136" s="157">
        <v>746</v>
      </c>
      <c r="M136" s="157">
        <v>343</v>
      </c>
      <c r="N136" s="162">
        <f t="shared" si="15"/>
        <v>6799</v>
      </c>
      <c r="O136" s="162">
        <f t="shared" si="16"/>
        <v>4007</v>
      </c>
      <c r="P136" s="162">
        <f t="shared" si="17"/>
        <v>10806</v>
      </c>
      <c r="Q136" s="163">
        <f t="shared" si="18"/>
        <v>3.9075862717374408</v>
      </c>
      <c r="R136" s="33"/>
      <c r="S136" s="34"/>
      <c r="T136" s="35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</row>
    <row r="137" spans="1:30" ht="27" customHeight="1">
      <c r="A137" s="170" t="s">
        <v>1</v>
      </c>
      <c r="B137" s="170"/>
      <c r="C137" s="170"/>
      <c r="D137" s="69">
        <f>SUM(D114:D136)</f>
        <v>13655</v>
      </c>
      <c r="E137" s="69">
        <f aca="true" t="shared" si="19" ref="E137:P137">SUM(E114:E136)</f>
        <v>12228</v>
      </c>
      <c r="F137" s="69">
        <f t="shared" si="19"/>
        <v>27626</v>
      </c>
      <c r="G137" s="69">
        <f t="shared" si="19"/>
        <v>22617</v>
      </c>
      <c r="H137" s="69">
        <f t="shared" si="19"/>
        <v>21029</v>
      </c>
      <c r="I137" s="69">
        <f t="shared" si="19"/>
        <v>10995</v>
      </c>
      <c r="J137" s="69">
        <f t="shared" si="19"/>
        <v>117450</v>
      </c>
      <c r="K137" s="69">
        <f t="shared" si="19"/>
        <v>42135</v>
      </c>
      <c r="L137" s="69">
        <f t="shared" si="19"/>
        <v>6664</v>
      </c>
      <c r="M137" s="69">
        <f t="shared" si="19"/>
        <v>2140</v>
      </c>
      <c r="N137" s="69">
        <f t="shared" si="19"/>
        <v>186424</v>
      </c>
      <c r="O137" s="69">
        <f t="shared" si="19"/>
        <v>90115</v>
      </c>
      <c r="P137" s="69">
        <f t="shared" si="19"/>
        <v>276539</v>
      </c>
      <c r="Q137" s="69">
        <f t="shared" si="18"/>
        <v>100</v>
      </c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</row>
    <row r="138" spans="1:30" ht="12.75">
      <c r="A138" s="36"/>
      <c r="B138" s="36"/>
      <c r="C138" s="36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4"/>
      <c r="Q138" s="46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</row>
    <row r="139" spans="1:30" ht="12.75">
      <c r="A139" s="17"/>
      <c r="B139" s="17"/>
      <c r="C139" s="17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</row>
    <row r="140" spans="1:30" ht="12.75">
      <c r="A140" s="17"/>
      <c r="B140" s="17"/>
      <c r="C140" s="1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</row>
    <row r="141" spans="1:30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</row>
    <row r="142" spans="1:30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</row>
    <row r="143" spans="1:30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</row>
    <row r="144" spans="1:30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</row>
    <row r="145" spans="1:30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</row>
    <row r="146" spans="1:30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</row>
    <row r="147" spans="1:30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</row>
    <row r="148" spans="1:30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</row>
    <row r="149" spans="1:30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</row>
    <row r="150" spans="1:30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</row>
    <row r="151" spans="1:30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</row>
    <row r="152" spans="1:30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</row>
    <row r="153" spans="1:30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</row>
    <row r="154" spans="1:30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</row>
    <row r="155" spans="1:30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</row>
    <row r="156" spans="1:30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</row>
    <row r="157" spans="1:30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</row>
    <row r="158" spans="1:30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</row>
    <row r="159" spans="1:30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</row>
    <row r="160" spans="1:30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</row>
    <row r="161" spans="1:30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</row>
    <row r="162" spans="1:30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</row>
    <row r="163" spans="1:30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</row>
    <row r="164" spans="1:30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</row>
    <row r="165" spans="1:30" ht="12.75">
      <c r="A165" s="20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</row>
  </sheetData>
  <sheetProtection/>
  <mergeCells count="66">
    <mergeCell ref="U122:X122"/>
    <mergeCell ref="Y117:Z117"/>
    <mergeCell ref="U117:X117"/>
    <mergeCell ref="U118:X118"/>
    <mergeCell ref="U119:X119"/>
    <mergeCell ref="U120:X120"/>
    <mergeCell ref="U123:X123"/>
    <mergeCell ref="U121:X121"/>
    <mergeCell ref="E26:F26"/>
    <mergeCell ref="G26:H26"/>
    <mergeCell ref="Q26:R26"/>
    <mergeCell ref="S26:T26"/>
    <mergeCell ref="E62:F62"/>
    <mergeCell ref="G62:H62"/>
    <mergeCell ref="I62:J62"/>
    <mergeCell ref="K62:L62"/>
    <mergeCell ref="E44:F44"/>
    <mergeCell ref="G44:H44"/>
    <mergeCell ref="I44:J44"/>
    <mergeCell ref="K44:L44"/>
    <mergeCell ref="M44:N44"/>
    <mergeCell ref="O44:P44"/>
    <mergeCell ref="A137:C137"/>
    <mergeCell ref="A112:C113"/>
    <mergeCell ref="D112:E112"/>
    <mergeCell ref="F112:G112"/>
    <mergeCell ref="H112:I112"/>
    <mergeCell ref="U26:V26"/>
    <mergeCell ref="M62:N62"/>
    <mergeCell ref="O62:P62"/>
    <mergeCell ref="Q62:R62"/>
    <mergeCell ref="S62:T62"/>
    <mergeCell ref="W26:X26"/>
    <mergeCell ref="Y26:Z26"/>
    <mergeCell ref="AA26:AB26"/>
    <mergeCell ref="AC26:AD26"/>
    <mergeCell ref="A26:D27"/>
    <mergeCell ref="I26:J26"/>
    <mergeCell ref="K26:L26"/>
    <mergeCell ref="M26:N26"/>
    <mergeCell ref="O26:P26"/>
    <mergeCell ref="U62:V62"/>
    <mergeCell ref="W62:X62"/>
    <mergeCell ref="Y62:Z62"/>
    <mergeCell ref="AA62:AB62"/>
    <mergeCell ref="AC62:AD62"/>
    <mergeCell ref="A80:D80"/>
    <mergeCell ref="A40:D40"/>
    <mergeCell ref="A43:AD43"/>
    <mergeCell ref="A44:D45"/>
    <mergeCell ref="AC44:AD44"/>
    <mergeCell ref="Q44:R44"/>
    <mergeCell ref="S44:T44"/>
    <mergeCell ref="U44:V44"/>
    <mergeCell ref="W44:X44"/>
    <mergeCell ref="Y44:Z44"/>
    <mergeCell ref="AA44:AB44"/>
    <mergeCell ref="N112:Q112"/>
    <mergeCell ref="J112:K112"/>
    <mergeCell ref="A104:D104"/>
    <mergeCell ref="A92:D92"/>
    <mergeCell ref="A57:D57"/>
    <mergeCell ref="A62:D63"/>
    <mergeCell ref="A76:D76"/>
    <mergeCell ref="L112:M112"/>
    <mergeCell ref="A97:D97"/>
  </mergeCells>
  <printOptions horizontalCentered="1"/>
  <pageMargins left="0.2755905511811024" right="0.35433070866141736" top="0.5511811023622047" bottom="0.5511811023622047" header="0.2362204724409449" footer="0.31496062992125984"/>
  <pageSetup horizontalDpi="600" verticalDpi="600" orientation="landscape" paperSize="9" scale="51" r:id="rId2"/>
  <headerFooter alignWithMargins="0">
    <oddFooter>&amp;L&amp;8Fuente: Sistema de Registro de Eventos
&amp;R&amp;8Elaboración: Unidad Gerencial de Diversificación de Servicios -PNCVFS
</oddFooter>
  </headerFooter>
  <rowBreaks count="3" manualBreakCount="3">
    <brk id="40" max="29" man="1"/>
    <brk id="77" max="29" man="1"/>
    <brk id="107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dgalvez1</cp:lastModifiedBy>
  <cp:lastPrinted>2011-02-07T22:34:46Z</cp:lastPrinted>
  <dcterms:created xsi:type="dcterms:W3CDTF">2010-11-19T19:11:13Z</dcterms:created>
  <dcterms:modified xsi:type="dcterms:W3CDTF">2011-03-03T21:54:31Z</dcterms:modified>
  <cp:category/>
  <cp:version/>
  <cp:contentType/>
  <cp:contentStatus/>
</cp:coreProperties>
</file>